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<sst xmlns="http://schemas.openxmlformats.org/spreadsheetml/2006/main" count="439" uniqueCount="135">
  <si>
    <t>2-L 350</t>
  </si>
  <si>
    <t>2-L 560</t>
  </si>
  <si>
    <t>2-L 700</t>
  </si>
  <si>
    <t>2-L 800</t>
  </si>
  <si>
    <t>2-L 880</t>
  </si>
  <si>
    <t>2-L 1000</t>
  </si>
  <si>
    <t>3-L 560</t>
  </si>
  <si>
    <t>3-L 700</t>
  </si>
  <si>
    <t>3-L 800</t>
  </si>
  <si>
    <t>3-L 880</t>
  </si>
  <si>
    <t>3-L 1000</t>
  </si>
  <si>
    <t>3-L 1100</t>
  </si>
  <si>
    <t>3-L 1200</t>
  </si>
  <si>
    <t>in Q4/2004 prod.</t>
  </si>
  <si>
    <t>in Q1/2005 prod.</t>
  </si>
  <si>
    <t>in Q2/2005 prod.</t>
  </si>
  <si>
    <t>Karlsruhe</t>
  </si>
  <si>
    <t>Straßburg</t>
  </si>
  <si>
    <t>Lyon</t>
  </si>
  <si>
    <t>Gesamt</t>
  </si>
  <si>
    <t>Front 9</t>
  </si>
  <si>
    <t>Back 9</t>
  </si>
  <si>
    <t>Aachen</t>
  </si>
  <si>
    <t>CERN/Reparatur Buffer rupture</t>
  </si>
  <si>
    <t>Front 1-3</t>
  </si>
  <si>
    <t>Front 4-6</t>
  </si>
  <si>
    <t>Front 7-8</t>
  </si>
  <si>
    <t>Back 1-3</t>
  </si>
  <si>
    <t>Back 4-6</t>
  </si>
  <si>
    <t>Back 7-8</t>
  </si>
  <si>
    <t>Anzahl</t>
  </si>
  <si>
    <t>AOHshipment</t>
  </si>
  <si>
    <t>VIENNA</t>
  </si>
  <si>
    <t>HAMBURG-U</t>
  </si>
  <si>
    <t>61</t>
  </si>
  <si>
    <t>50</t>
  </si>
  <si>
    <t>23</t>
  </si>
  <si>
    <t>34</t>
  </si>
  <si>
    <t>25</t>
  </si>
  <si>
    <t>21</t>
  </si>
  <si>
    <t>22</t>
  </si>
  <si>
    <t>11</t>
  </si>
  <si>
    <t>Front 1-3 Aachen1</t>
  </si>
  <si>
    <t>Front 1-3 Lyon</t>
  </si>
  <si>
    <t>Front 4-6 Aachen3</t>
  </si>
  <si>
    <t>Front 4-6 Straßburg</t>
  </si>
  <si>
    <t>Front 7-8 Karlsruhe</t>
  </si>
  <si>
    <t>Back 1-3 Aachen1</t>
  </si>
  <si>
    <t>30201100000575 AOH type vienna.ec.2las</t>
  </si>
  <si>
    <t>30201100000576 AOH type vienna.ec.2las</t>
  </si>
  <si>
    <t>30201100000810 AOH type vienna.ec.2las</t>
  </si>
  <si>
    <t>30201100003686 AOH type vienna.ec.2las</t>
  </si>
  <si>
    <t>30201100007669 AOH type vienna.ec.2las</t>
  </si>
  <si>
    <t>30201100007691 AOH type vienna.ec.2las</t>
  </si>
  <si>
    <t>30201100007828 AOH type vienna.ec.2las</t>
  </si>
  <si>
    <t>30201100011195 AOH type vienna.ec.2las</t>
  </si>
  <si>
    <t>30201100011426 AOH type vienna.ec.2las</t>
  </si>
  <si>
    <t>30201100011468 AOH type vienna.ec.2las</t>
  </si>
  <si>
    <t>30201100011477 AOH type vienna.ec.2las</t>
  </si>
  <si>
    <t>30201100011487 AOH type vienna.ec.2las</t>
  </si>
  <si>
    <t>30201100011499 AOH type vienna.ec.2las</t>
  </si>
  <si>
    <t>30201100000456 AOH type vienna.ec.3las</t>
  </si>
  <si>
    <t>30201100001237 AOH type vienna.ec.3las</t>
  </si>
  <si>
    <t>30201100001506 AOH type vienna.ec.3las</t>
  </si>
  <si>
    <t>30201100001528 AOH type vienna.ec.3las</t>
  </si>
  <si>
    <t>30201100001581 AOH type vienna.ec.3las</t>
  </si>
  <si>
    <t>30201100001818 AOH type vienna.ec.3las</t>
  </si>
  <si>
    <t>30201100003571 AOH type vienna.ec.3las</t>
  </si>
  <si>
    <t>30201100004401 AOH type vienna.ec.3las</t>
  </si>
  <si>
    <t>30201100004494 AOH type vienna.ec.3las</t>
  </si>
  <si>
    <t>30201100006425 AOH type vienna.ec.3las</t>
  </si>
  <si>
    <t>Aachen3</t>
  </si>
  <si>
    <t>30201100000112 AOH type vienna.ec.2las</t>
  </si>
  <si>
    <t>30201100000113 AOH type vienna.ec.2las</t>
  </si>
  <si>
    <t>30201100000189 AOH type vienna.ec.2las</t>
  </si>
  <si>
    <t>30201100000210 AOH type vienna.ec.2las</t>
  </si>
  <si>
    <t>30201100000212 AOH type vienna.ec.2las</t>
  </si>
  <si>
    <t>30201100000214 AOH type vienna.ec.2las</t>
  </si>
  <si>
    <t>30201100000239 AOH type vienna.ec.2las</t>
  </si>
  <si>
    <t>30201100000243 AOH type vienna.ec.2las</t>
  </si>
  <si>
    <t>30201100000256 AOH type vienna.ec.2las</t>
  </si>
  <si>
    <t>30201100000271 AOH type vienna.ec.2las</t>
  </si>
  <si>
    <t>30201100000279 AOH type vienna.ec.2las</t>
  </si>
  <si>
    <t>30201100000280 AOH type vienna.ec.2las</t>
  </si>
  <si>
    <t>30201100000281 AOH type vienna.ec.2las</t>
  </si>
  <si>
    <t>30201100000282 AOH type vienna.ec.2las</t>
  </si>
  <si>
    <t>30201100000284 AOH type vienna.ec.2las</t>
  </si>
  <si>
    <t>30201100000286 AOH type vienna.ec.2las</t>
  </si>
  <si>
    <t>30201100000305 AOH type vienna.ec.2las</t>
  </si>
  <si>
    <t>30201100000314 AOH type vienna.ec.2las</t>
  </si>
  <si>
    <t>30201100000315 AOH type vienna.ec.2las</t>
  </si>
  <si>
    <t>30201100000327 AOH type vienna.ec.2las</t>
  </si>
  <si>
    <t>30201100000342 AOH type vienna.ec.2las</t>
  </si>
  <si>
    <t>30201100000344 AOH type vienna.ec.2las</t>
  </si>
  <si>
    <t>30201100000362 AOH type vienna.ec.2las</t>
  </si>
  <si>
    <t>30201100000368 AOH type vienna.ec.2las</t>
  </si>
  <si>
    <t>30201100000389 AOH type vienna.ec.2las</t>
  </si>
  <si>
    <t>30201100000557 AOH type vienna.ec.2las</t>
  </si>
  <si>
    <t>30201100000623 AOH type vienna.ec.2las</t>
  </si>
  <si>
    <t>30201100000647 AOH type vienna.ec.2las</t>
  </si>
  <si>
    <t>30201100000652 AOH type vienna.ec.2las</t>
  </si>
  <si>
    <t>30201100000726 AOH type vienna.ec.2las</t>
  </si>
  <si>
    <t>30201100000804 AOH type vienna.ec.2las</t>
  </si>
  <si>
    <t>30201100000428 AOH type vienna.ec.3las</t>
  </si>
  <si>
    <t>30201100000896 AOH type vienna.ec.3las</t>
  </si>
  <si>
    <t>30201100001414 AOH type vienna.ec.3las</t>
  </si>
  <si>
    <t>Aachen1</t>
  </si>
  <si>
    <t>zurück von</t>
  </si>
  <si>
    <t>geschickt an</t>
  </si>
  <si>
    <t>30201100011901 AOH type vienna.ec.2las</t>
  </si>
  <si>
    <t>30201100011983 AOH type vienna.ec.2las</t>
  </si>
  <si>
    <t>30201100014770 AOH type vienna.ec.3las</t>
  </si>
  <si>
    <t>30201100009048 AOH type vienna.ec.2las</t>
  </si>
  <si>
    <t>2L80</t>
  </si>
  <si>
    <t>2L70</t>
  </si>
  <si>
    <t>3L80</t>
  </si>
  <si>
    <t>defekte AOHs Stand 24.05.05</t>
  </si>
  <si>
    <t>Delivered by Vienna</t>
  </si>
  <si>
    <t>sum</t>
  </si>
  <si>
    <t>total</t>
  </si>
  <si>
    <t>AOHs needed for all petals</t>
  </si>
  <si>
    <t>production as planned</t>
  </si>
  <si>
    <t>Excess</t>
  </si>
  <si>
    <t>petals mounted by Hamburg</t>
  </si>
  <si>
    <t>Number</t>
  </si>
  <si>
    <t>as of 25.05.05</t>
  </si>
  <si>
    <t>mounted petals (other than H.)</t>
  </si>
  <si>
    <t>Aachen total</t>
  </si>
  <si>
    <t>AOHs sent by Hamburg</t>
  </si>
  <si>
    <t>Aachen sent back</t>
  </si>
  <si>
    <t xml:space="preserve">AOHs at Aachen I +III </t>
  </si>
  <si>
    <t>AOHs at</t>
  </si>
  <si>
    <t>Antwerp</t>
  </si>
  <si>
    <t>Excess at centers</t>
  </si>
  <si>
    <t>date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</si>
</sst>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1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wrapText="1"/>
    </xf>
    <xf numFmtId="22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4" xfId="0" applyFont="1" applyFill="1" applyBorder="1" applyAlignment="1">
      <alignment/>
    </xf>
    <xf numFmtId="1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4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10.140625" style="0" bestFit="1" customWidth="1"/>
    <col min="2" max="2" width="28.140625" style="0" customWidth="1"/>
    <col min="3" max="3" width="10.00390625" style="0" customWidth="1"/>
    <col min="4" max="4" width="9.8515625" style="4" bestFit="1" customWidth="1"/>
    <col min="5" max="8" width="7.28125" style="4" bestFit="1" customWidth="1"/>
    <col min="9" max="9" width="8.28125" style="4" bestFit="1" customWidth="1"/>
    <col min="10" max="13" width="7.28125" style="4" bestFit="1" customWidth="1"/>
    <col min="14" max="16" width="8.28125" style="4" bestFit="1" customWidth="1"/>
    <col min="17" max="17" width="7.8515625" style="0" bestFit="1" customWidth="1"/>
  </cols>
  <sheetData>
    <row r="1" spans="1:17" ht="12.75">
      <c r="A1" s="1" t="s">
        <v>134</v>
      </c>
      <c r="B1" s="82" t="s">
        <v>117</v>
      </c>
      <c r="C1" s="1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9" t="s">
        <v>12</v>
      </c>
      <c r="Q1" s="12" t="s">
        <v>119</v>
      </c>
    </row>
    <row r="2" spans="1:17" ht="12.75">
      <c r="A2" s="23">
        <v>38001</v>
      </c>
      <c r="C2" s="24"/>
      <c r="D2" s="47"/>
      <c r="E2" s="47" t="s">
        <v>36</v>
      </c>
      <c r="F2" s="47" t="s">
        <v>35</v>
      </c>
      <c r="G2" s="47" t="s">
        <v>37</v>
      </c>
      <c r="H2" s="47" t="s">
        <v>38</v>
      </c>
      <c r="I2" s="47"/>
      <c r="J2" s="47" t="s">
        <v>39</v>
      </c>
      <c r="K2" s="47" t="s">
        <v>36</v>
      </c>
      <c r="L2" s="47" t="s">
        <v>40</v>
      </c>
      <c r="M2" s="47" t="s">
        <v>36</v>
      </c>
      <c r="N2" s="47" t="s">
        <v>34</v>
      </c>
      <c r="O2" s="47" t="s">
        <v>41</v>
      </c>
      <c r="P2" s="48"/>
      <c r="Q2" s="12"/>
    </row>
    <row r="3" spans="1:17" s="54" customFormat="1" ht="12.75">
      <c r="A3" s="52"/>
      <c r="B3" s="53" t="s">
        <v>118</v>
      </c>
      <c r="D3" s="55"/>
      <c r="E3" s="56">
        <v>23</v>
      </c>
      <c r="F3" s="56">
        <v>50</v>
      </c>
      <c r="G3" s="56">
        <v>34</v>
      </c>
      <c r="H3" s="56">
        <v>25</v>
      </c>
      <c r="I3" s="57"/>
      <c r="J3" s="56">
        <v>21</v>
      </c>
      <c r="K3" s="56">
        <v>23</v>
      </c>
      <c r="L3" s="56">
        <v>22</v>
      </c>
      <c r="M3" s="56">
        <v>23</v>
      </c>
      <c r="N3" s="56">
        <v>61</v>
      </c>
      <c r="O3" s="56">
        <v>11</v>
      </c>
      <c r="P3" s="58"/>
      <c r="Q3" s="59">
        <f>SUM(E3:P3)</f>
        <v>293</v>
      </c>
    </row>
    <row r="4" spans="1:17" ht="12.75">
      <c r="A4" s="23">
        <v>38070</v>
      </c>
      <c r="B4" s="2"/>
      <c r="D4" s="5"/>
      <c r="E4" s="5"/>
      <c r="F4" s="5"/>
      <c r="G4" s="5">
        <v>26</v>
      </c>
      <c r="H4" s="5">
        <v>17</v>
      </c>
      <c r="I4" s="5"/>
      <c r="J4" s="5">
        <v>41</v>
      </c>
      <c r="K4" s="5">
        <v>29</v>
      </c>
      <c r="L4" s="5">
        <v>52</v>
      </c>
      <c r="M4" s="5"/>
      <c r="N4" s="5"/>
      <c r="O4" s="5">
        <v>60</v>
      </c>
      <c r="P4" s="10"/>
      <c r="Q4" s="11"/>
    </row>
    <row r="5" spans="1:17" ht="12.75">
      <c r="A5" s="1"/>
      <c r="B5" s="2"/>
      <c r="C5" s="38"/>
      <c r="D5" s="5"/>
      <c r="E5" s="5"/>
      <c r="F5" s="5"/>
      <c r="G5" s="5">
        <v>60</v>
      </c>
      <c r="H5" s="5">
        <v>60</v>
      </c>
      <c r="I5" s="5"/>
      <c r="J5" s="5"/>
      <c r="K5" s="5">
        <v>60</v>
      </c>
      <c r="L5" s="5">
        <v>60</v>
      </c>
      <c r="M5" s="5"/>
      <c r="N5" s="5"/>
      <c r="O5" s="5">
        <v>50</v>
      </c>
      <c r="P5" s="10"/>
      <c r="Q5" s="2"/>
    </row>
    <row r="6" spans="1:17" ht="12.75">
      <c r="A6" s="1"/>
      <c r="B6" s="2"/>
      <c r="C6" s="38"/>
      <c r="D6" s="5"/>
      <c r="E6" s="5"/>
      <c r="F6" s="5"/>
      <c r="G6" s="5">
        <v>60</v>
      </c>
      <c r="H6" s="5">
        <v>60</v>
      </c>
      <c r="I6" s="5"/>
      <c r="J6" s="5"/>
      <c r="K6" s="5"/>
      <c r="L6" s="5"/>
      <c r="M6" s="5"/>
      <c r="N6" s="5"/>
      <c r="O6" s="5"/>
      <c r="P6" s="10"/>
      <c r="Q6" s="2"/>
    </row>
    <row r="7" spans="1:17" ht="12.75">
      <c r="A7" s="1"/>
      <c r="B7" s="2"/>
      <c r="C7" s="38"/>
      <c r="D7" s="5"/>
      <c r="E7" s="5"/>
      <c r="F7" s="5"/>
      <c r="G7" s="5">
        <v>60</v>
      </c>
      <c r="H7" s="5"/>
      <c r="I7" s="5"/>
      <c r="J7" s="5"/>
      <c r="K7" s="5"/>
      <c r="L7" s="5"/>
      <c r="M7" s="5"/>
      <c r="N7" s="5"/>
      <c r="O7" s="5"/>
      <c r="P7" s="10"/>
      <c r="Q7" s="2"/>
    </row>
    <row r="8" spans="1:17" ht="12.75">
      <c r="A8" s="1"/>
      <c r="B8" s="2"/>
      <c r="C8" s="38"/>
      <c r="D8" s="5"/>
      <c r="E8" s="5"/>
      <c r="F8" s="5"/>
      <c r="G8" s="5">
        <v>60</v>
      </c>
      <c r="H8" s="5"/>
      <c r="I8" s="5"/>
      <c r="J8" s="5"/>
      <c r="K8" s="5"/>
      <c r="L8" s="5"/>
      <c r="M8" s="5"/>
      <c r="N8" s="5"/>
      <c r="O8" s="5"/>
      <c r="P8" s="10"/>
      <c r="Q8" s="2"/>
    </row>
    <row r="9" spans="1:17" ht="12.75">
      <c r="A9" s="1"/>
      <c r="B9" s="2"/>
      <c r="C9" s="38"/>
      <c r="D9" s="5"/>
      <c r="E9" s="5"/>
      <c r="F9" s="5"/>
      <c r="G9" s="5">
        <v>60</v>
      </c>
      <c r="H9" s="5"/>
      <c r="I9" s="5"/>
      <c r="J9" s="5"/>
      <c r="K9" s="5"/>
      <c r="L9" s="5"/>
      <c r="M9" s="5"/>
      <c r="N9" s="5"/>
      <c r="O9" s="5"/>
      <c r="P9" s="10"/>
      <c r="Q9" s="2"/>
    </row>
    <row r="10" spans="1:17" s="54" customFormat="1" ht="12.75">
      <c r="A10" s="53"/>
      <c r="B10" s="53" t="s">
        <v>118</v>
      </c>
      <c r="C10" s="52"/>
      <c r="D10" s="60"/>
      <c r="E10" s="60"/>
      <c r="F10" s="60"/>
      <c r="G10" s="60">
        <f>SUM(G4:G9)</f>
        <v>326</v>
      </c>
      <c r="H10" s="60">
        <f>SUM(H4:H9)</f>
        <v>137</v>
      </c>
      <c r="I10" s="60"/>
      <c r="J10" s="60">
        <f aca="true" t="shared" si="0" ref="J10:O10">SUM(J4:J9)</f>
        <v>41</v>
      </c>
      <c r="K10" s="60">
        <f t="shared" si="0"/>
        <v>89</v>
      </c>
      <c r="L10" s="60">
        <f t="shared" si="0"/>
        <v>112</v>
      </c>
      <c r="M10" s="60">
        <f t="shared" si="0"/>
        <v>0</v>
      </c>
      <c r="N10" s="60">
        <f t="shared" si="0"/>
        <v>0</v>
      </c>
      <c r="O10" s="60">
        <f t="shared" si="0"/>
        <v>110</v>
      </c>
      <c r="P10" s="61"/>
      <c r="Q10" s="59">
        <f>SUM(D10:P10)</f>
        <v>815</v>
      </c>
    </row>
    <row r="11" spans="1:17" ht="12.75">
      <c r="A11" s="23">
        <v>38083</v>
      </c>
      <c r="B11" s="2"/>
      <c r="C11" s="38"/>
      <c r="D11" s="5">
        <v>0</v>
      </c>
      <c r="E11" s="5">
        <v>96</v>
      </c>
      <c r="F11" s="5">
        <v>60</v>
      </c>
      <c r="G11" s="5"/>
      <c r="H11" s="5"/>
      <c r="I11" s="5"/>
      <c r="J11" s="5"/>
      <c r="K11" s="5"/>
      <c r="L11" s="5"/>
      <c r="M11" s="5"/>
      <c r="N11" s="5"/>
      <c r="O11" s="5"/>
      <c r="P11" s="10"/>
      <c r="Q11" s="2"/>
    </row>
    <row r="12" spans="1:17" ht="12.75">
      <c r="A12" s="23"/>
      <c r="B12" s="2"/>
      <c r="C12" s="38"/>
      <c r="D12" s="5"/>
      <c r="E12" s="5"/>
      <c r="F12" s="5">
        <v>60</v>
      </c>
      <c r="G12" s="5"/>
      <c r="H12" s="5"/>
      <c r="I12" s="5"/>
      <c r="J12" s="5"/>
      <c r="K12" s="5"/>
      <c r="L12" s="5"/>
      <c r="M12" s="5"/>
      <c r="N12" s="5"/>
      <c r="O12" s="5"/>
      <c r="P12" s="10"/>
      <c r="Q12" s="2"/>
    </row>
    <row r="13" spans="1:17" ht="12.75">
      <c r="A13" s="23"/>
      <c r="B13" s="2"/>
      <c r="C13" s="38"/>
      <c r="D13" s="5"/>
      <c r="E13" s="5"/>
      <c r="F13" s="5">
        <v>60</v>
      </c>
      <c r="G13" s="5"/>
      <c r="H13" s="5"/>
      <c r="I13" s="5"/>
      <c r="J13" s="5"/>
      <c r="K13" s="5"/>
      <c r="L13" s="5"/>
      <c r="M13" s="5"/>
      <c r="N13" s="5"/>
      <c r="O13" s="5"/>
      <c r="P13" s="10"/>
      <c r="Q13" s="2"/>
    </row>
    <row r="14" spans="1:17" ht="12.75">
      <c r="A14" s="23"/>
      <c r="B14" s="2"/>
      <c r="C14" s="38"/>
      <c r="D14" s="5"/>
      <c r="E14" s="5"/>
      <c r="F14" s="5">
        <v>60</v>
      </c>
      <c r="G14" s="5"/>
      <c r="H14" s="5"/>
      <c r="I14" s="5"/>
      <c r="J14" s="5"/>
      <c r="K14" s="5"/>
      <c r="L14" s="5"/>
      <c r="M14" s="5"/>
      <c r="N14" s="5"/>
      <c r="O14" s="5"/>
      <c r="P14" s="10"/>
      <c r="Q14" s="2"/>
    </row>
    <row r="15" spans="1:17" ht="12.75">
      <c r="A15" s="23"/>
      <c r="B15" s="2"/>
      <c r="C15" s="38"/>
      <c r="D15" s="5"/>
      <c r="E15" s="5"/>
      <c r="F15" s="5">
        <v>47</v>
      </c>
      <c r="G15" s="5"/>
      <c r="H15" s="5"/>
      <c r="I15" s="5"/>
      <c r="J15" s="5"/>
      <c r="K15" s="5"/>
      <c r="L15" s="5"/>
      <c r="M15" s="5"/>
      <c r="N15" s="5"/>
      <c r="O15" s="5"/>
      <c r="P15" s="10"/>
      <c r="Q15" s="2"/>
    </row>
    <row r="16" spans="1:17" s="54" customFormat="1" ht="12.75">
      <c r="A16" s="52"/>
      <c r="B16" s="53" t="s">
        <v>118</v>
      </c>
      <c r="C16" s="52"/>
      <c r="D16" s="60">
        <f>SUM(D11:D15)</f>
        <v>0</v>
      </c>
      <c r="E16" s="60">
        <f>SUM(E11:E15)</f>
        <v>96</v>
      </c>
      <c r="F16" s="60">
        <f>SUM(F11:F15)</f>
        <v>287</v>
      </c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59">
        <f>SUM(D16:P16)</f>
        <v>383</v>
      </c>
    </row>
    <row r="17" spans="1:17" ht="12.75">
      <c r="A17" s="23">
        <v>38545</v>
      </c>
      <c r="B17" s="2"/>
      <c r="C17" s="38"/>
      <c r="D17" s="5">
        <v>36</v>
      </c>
      <c r="E17" s="5"/>
      <c r="F17" s="5"/>
      <c r="G17" s="5"/>
      <c r="H17" s="5"/>
      <c r="I17" s="5"/>
      <c r="J17" s="5"/>
      <c r="K17" s="5"/>
      <c r="L17" s="5"/>
      <c r="M17" s="5">
        <v>60</v>
      </c>
      <c r="N17" s="5"/>
      <c r="O17" s="5"/>
      <c r="P17" s="10"/>
      <c r="Q17" s="2"/>
    </row>
    <row r="18" spans="1:17" ht="12.75">
      <c r="A18" s="23"/>
      <c r="B18" s="2"/>
      <c r="C18" s="38"/>
      <c r="D18" s="5">
        <v>60</v>
      </c>
      <c r="E18" s="5"/>
      <c r="F18" s="5"/>
      <c r="G18" s="5"/>
      <c r="H18" s="5"/>
      <c r="I18" s="5"/>
      <c r="J18" s="5"/>
      <c r="K18" s="5"/>
      <c r="L18" s="5"/>
      <c r="M18" s="5">
        <v>27</v>
      </c>
      <c r="N18" s="5"/>
      <c r="O18" s="5"/>
      <c r="P18" s="10"/>
      <c r="Q18" s="2"/>
    </row>
    <row r="19" spans="1:17" s="54" customFormat="1" ht="12.75">
      <c r="A19" s="52"/>
      <c r="B19" s="53" t="s">
        <v>118</v>
      </c>
      <c r="C19" s="52"/>
      <c r="D19" s="60">
        <f>SUM(D17:D18)</f>
        <v>96</v>
      </c>
      <c r="E19" s="60"/>
      <c r="F19" s="60"/>
      <c r="G19" s="60"/>
      <c r="H19" s="60"/>
      <c r="I19" s="60"/>
      <c r="J19" s="60"/>
      <c r="K19" s="60"/>
      <c r="L19" s="60"/>
      <c r="M19" s="60">
        <f>SUM(M17:M18)</f>
        <v>87</v>
      </c>
      <c r="N19" s="60"/>
      <c r="O19" s="60"/>
      <c r="P19" s="61">
        <f>SUM(P17:P18)</f>
        <v>0</v>
      </c>
      <c r="Q19" s="59">
        <f>SUM(D19:P19)</f>
        <v>183</v>
      </c>
    </row>
    <row r="20" spans="1:17" ht="12.75">
      <c r="A20" s="23">
        <v>38281</v>
      </c>
      <c r="B20" s="2"/>
      <c r="C20" s="38"/>
      <c r="D20" s="5">
        <v>14</v>
      </c>
      <c r="E20" s="5">
        <v>27</v>
      </c>
      <c r="F20" s="5">
        <v>14</v>
      </c>
      <c r="G20" s="5"/>
      <c r="H20" s="5">
        <v>60</v>
      </c>
      <c r="I20" s="5">
        <v>60</v>
      </c>
      <c r="J20" s="5">
        <v>24</v>
      </c>
      <c r="K20" s="5">
        <v>44</v>
      </c>
      <c r="L20" s="5"/>
      <c r="M20" s="5"/>
      <c r="N20" s="5"/>
      <c r="O20" s="5"/>
      <c r="P20" s="10">
        <v>60</v>
      </c>
      <c r="Q20" s="2"/>
    </row>
    <row r="21" spans="1:17" ht="12.75">
      <c r="A21" s="23"/>
      <c r="B21" s="2"/>
      <c r="C21" s="38"/>
      <c r="D21" s="5">
        <v>60</v>
      </c>
      <c r="E21" s="5">
        <v>60</v>
      </c>
      <c r="F21" s="5">
        <v>60</v>
      </c>
      <c r="G21" s="5"/>
      <c r="H21" s="5">
        <v>60</v>
      </c>
      <c r="I21" s="5">
        <v>60</v>
      </c>
      <c r="J21" s="5">
        <v>60</v>
      </c>
      <c r="K21" s="5">
        <v>60</v>
      </c>
      <c r="L21" s="5"/>
      <c r="M21" s="5"/>
      <c r="N21" s="5"/>
      <c r="O21" s="5"/>
      <c r="P21" s="10"/>
      <c r="Q21" s="2"/>
    </row>
    <row r="22" spans="1:17" ht="12.75">
      <c r="A22" s="23"/>
      <c r="B22" s="2"/>
      <c r="C22" s="38"/>
      <c r="D22" s="5">
        <v>60</v>
      </c>
      <c r="E22" s="5">
        <v>60</v>
      </c>
      <c r="F22" s="5">
        <v>60</v>
      </c>
      <c r="G22" s="5"/>
      <c r="H22" s="5">
        <v>60</v>
      </c>
      <c r="I22" s="5">
        <v>29</v>
      </c>
      <c r="J22" s="5">
        <v>60</v>
      </c>
      <c r="K22" s="5"/>
      <c r="L22" s="5"/>
      <c r="M22" s="5"/>
      <c r="N22" s="5"/>
      <c r="O22" s="5"/>
      <c r="P22" s="10"/>
      <c r="Q22" s="2"/>
    </row>
    <row r="23" spans="1:17" ht="12.75">
      <c r="A23" s="23"/>
      <c r="B23" s="2"/>
      <c r="C23" s="38"/>
      <c r="D23" s="5">
        <v>60</v>
      </c>
      <c r="E23" s="5">
        <v>60</v>
      </c>
      <c r="F23" s="5">
        <v>60</v>
      </c>
      <c r="G23" s="5"/>
      <c r="H23" s="5">
        <v>49</v>
      </c>
      <c r="I23" s="5"/>
      <c r="J23" s="5"/>
      <c r="K23" s="5"/>
      <c r="L23" s="5"/>
      <c r="M23" s="5"/>
      <c r="N23" s="5"/>
      <c r="O23" s="5"/>
      <c r="P23" s="10"/>
      <c r="Q23" s="2"/>
    </row>
    <row r="24" spans="1:17" ht="12.75">
      <c r="A24" s="23"/>
      <c r="B24" s="2"/>
      <c r="C24" s="38"/>
      <c r="D24" s="5"/>
      <c r="E24" s="5">
        <v>60</v>
      </c>
      <c r="F24" s="5">
        <v>60</v>
      </c>
      <c r="G24" s="5"/>
      <c r="H24" s="5">
        <v>60</v>
      </c>
      <c r="I24" s="5"/>
      <c r="J24" s="5"/>
      <c r="K24" s="5"/>
      <c r="L24" s="5"/>
      <c r="M24" s="5"/>
      <c r="N24" s="5"/>
      <c r="O24" s="5"/>
      <c r="P24" s="10"/>
      <c r="Q24" s="2"/>
    </row>
    <row r="25" spans="1:17" ht="12.75">
      <c r="A25" s="23"/>
      <c r="B25" s="2"/>
      <c r="C25" s="38"/>
      <c r="D25" s="5"/>
      <c r="E25" s="5">
        <v>60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10"/>
      <c r="Q25" s="2"/>
    </row>
    <row r="26" spans="1:17" ht="12.75">
      <c r="A26" s="23"/>
      <c r="B26" s="2"/>
      <c r="C26" s="38"/>
      <c r="D26" s="5"/>
      <c r="E26" s="5">
        <v>60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10"/>
      <c r="Q26" s="2"/>
    </row>
    <row r="27" spans="1:17" s="54" customFormat="1" ht="12.75">
      <c r="A27" s="52"/>
      <c r="B27" s="53" t="s">
        <v>118</v>
      </c>
      <c r="C27" s="52"/>
      <c r="D27" s="60">
        <f>SUM(D20:D26)</f>
        <v>194</v>
      </c>
      <c r="E27" s="60">
        <f>SUM(E20:E26)</f>
        <v>387</v>
      </c>
      <c r="F27" s="60">
        <f>SUM(F20:F26)</f>
        <v>254</v>
      </c>
      <c r="G27" s="60"/>
      <c r="H27" s="60">
        <f>SUM(H20:H26)</f>
        <v>289</v>
      </c>
      <c r="I27" s="60">
        <f>SUM(I20:I26)</f>
        <v>149</v>
      </c>
      <c r="J27" s="60">
        <f>SUM(J20:J26)</f>
        <v>144</v>
      </c>
      <c r="K27" s="60">
        <f>SUM(K20:K26)</f>
        <v>104</v>
      </c>
      <c r="L27" s="60"/>
      <c r="M27" s="60"/>
      <c r="N27" s="60"/>
      <c r="O27" s="60"/>
      <c r="P27" s="61">
        <f>SUM(P20:P26)</f>
        <v>60</v>
      </c>
      <c r="Q27" s="59">
        <f>SUM(D27:P27)</f>
        <v>1581</v>
      </c>
    </row>
    <row r="28" spans="1:17" ht="12.75">
      <c r="A28" s="23">
        <v>38390</v>
      </c>
      <c r="B28" s="2"/>
      <c r="C28" s="38"/>
      <c r="D28" s="5"/>
      <c r="E28" s="5"/>
      <c r="F28" s="5"/>
      <c r="G28" s="5">
        <v>38</v>
      </c>
      <c r="H28" s="5"/>
      <c r="I28" s="5"/>
      <c r="J28" s="5"/>
      <c r="K28" s="5">
        <v>18</v>
      </c>
      <c r="L28" s="5">
        <v>60</v>
      </c>
      <c r="M28" s="5">
        <v>198</v>
      </c>
      <c r="N28" s="5">
        <v>39</v>
      </c>
      <c r="O28" s="5"/>
      <c r="P28" s="10"/>
      <c r="Q28" s="2"/>
    </row>
    <row r="29" spans="1:17" ht="12.75">
      <c r="A29" s="38"/>
      <c r="B29" s="2"/>
      <c r="C29" s="38"/>
      <c r="D29" s="5"/>
      <c r="E29" s="5"/>
      <c r="F29" s="5"/>
      <c r="G29" s="5">
        <v>60</v>
      </c>
      <c r="H29" s="5"/>
      <c r="I29" s="5"/>
      <c r="J29" s="5"/>
      <c r="K29" s="5">
        <v>60</v>
      </c>
      <c r="L29" s="5">
        <v>60</v>
      </c>
      <c r="M29" s="5"/>
      <c r="N29" s="5">
        <v>60</v>
      </c>
      <c r="O29" s="5"/>
      <c r="P29" s="10"/>
      <c r="Q29" s="2"/>
    </row>
    <row r="30" spans="1:17" ht="12.75">
      <c r="A30" s="38"/>
      <c r="B30" s="2"/>
      <c r="C30" s="38"/>
      <c r="D30" s="5"/>
      <c r="E30" s="5"/>
      <c r="F30" s="5"/>
      <c r="G30" s="5"/>
      <c r="H30" s="5"/>
      <c r="I30" s="5"/>
      <c r="J30" s="5"/>
      <c r="K30" s="5">
        <v>60</v>
      </c>
      <c r="L30" s="5">
        <v>60</v>
      </c>
      <c r="M30" s="5"/>
      <c r="N30" s="5"/>
      <c r="O30" s="5"/>
      <c r="P30" s="10"/>
      <c r="Q30" s="2"/>
    </row>
    <row r="31" spans="1:17" ht="12.75">
      <c r="A31" s="38"/>
      <c r="B31" s="2"/>
      <c r="C31" s="38"/>
      <c r="D31" s="5"/>
      <c r="E31" s="5"/>
      <c r="F31" s="5"/>
      <c r="G31" s="5"/>
      <c r="H31" s="5"/>
      <c r="I31" s="5"/>
      <c r="J31" s="5"/>
      <c r="K31" s="5">
        <v>60</v>
      </c>
      <c r="L31" s="5">
        <v>60</v>
      </c>
      <c r="M31" s="5"/>
      <c r="N31" s="5"/>
      <c r="O31" s="5"/>
      <c r="P31" s="10"/>
      <c r="Q31" s="2"/>
    </row>
    <row r="32" spans="1:17" s="54" customFormat="1" ht="12.75">
      <c r="A32" s="52"/>
      <c r="B32" s="53" t="s">
        <v>118</v>
      </c>
      <c r="C32" s="52"/>
      <c r="D32" s="60"/>
      <c r="E32" s="60"/>
      <c r="F32" s="60"/>
      <c r="G32" s="60">
        <f>SUM(G28:G31)</f>
        <v>98</v>
      </c>
      <c r="H32" s="60"/>
      <c r="I32" s="60"/>
      <c r="J32" s="60"/>
      <c r="K32" s="60">
        <f>SUM(K28:K31)</f>
        <v>198</v>
      </c>
      <c r="L32" s="60">
        <f>SUM(L28:L31)</f>
        <v>240</v>
      </c>
      <c r="M32" s="60">
        <f>SUM(M28:M31)</f>
        <v>198</v>
      </c>
      <c r="N32" s="60">
        <f>SUM(N28:N31)</f>
        <v>99</v>
      </c>
      <c r="O32" s="60"/>
      <c r="P32" s="61"/>
      <c r="Q32" s="59">
        <f>SUM(D32:P32)</f>
        <v>833</v>
      </c>
    </row>
    <row r="33" spans="1:17" s="45" customFormat="1" ht="12.75">
      <c r="A33" s="39"/>
      <c r="B33" s="40"/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  <c r="Q33" s="44"/>
    </row>
    <row r="34" spans="1:17" ht="12.75">
      <c r="A34" s="2"/>
      <c r="B34" s="2"/>
      <c r="C34" s="2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/>
      <c r="Q34" s="11"/>
    </row>
    <row r="35" spans="1:18" s="67" customFormat="1" ht="12.75">
      <c r="A35" s="62">
        <v>38495</v>
      </c>
      <c r="B35" s="63" t="s">
        <v>119</v>
      </c>
      <c r="C35" s="63"/>
      <c r="D35" s="64">
        <f>D3+D10+D16+D19+D27+D32</f>
        <v>290</v>
      </c>
      <c r="E35" s="64">
        <f aca="true" t="shared" si="1" ref="E35:P35">E3+E10+E16+E19+E27+E32</f>
        <v>506</v>
      </c>
      <c r="F35" s="64">
        <f t="shared" si="1"/>
        <v>591</v>
      </c>
      <c r="G35" s="64">
        <f t="shared" si="1"/>
        <v>458</v>
      </c>
      <c r="H35" s="64">
        <f t="shared" si="1"/>
        <v>451</v>
      </c>
      <c r="I35" s="64">
        <f t="shared" si="1"/>
        <v>149</v>
      </c>
      <c r="J35" s="64">
        <f t="shared" si="1"/>
        <v>206</v>
      </c>
      <c r="K35" s="64">
        <f t="shared" si="1"/>
        <v>414</v>
      </c>
      <c r="L35" s="64">
        <f t="shared" si="1"/>
        <v>374</v>
      </c>
      <c r="M35" s="64">
        <f t="shared" si="1"/>
        <v>308</v>
      </c>
      <c r="N35" s="64">
        <f t="shared" si="1"/>
        <v>160</v>
      </c>
      <c r="O35" s="64">
        <f t="shared" si="1"/>
        <v>121</v>
      </c>
      <c r="P35" s="64">
        <f t="shared" si="1"/>
        <v>60</v>
      </c>
      <c r="Q35" s="65">
        <f>SUM(D35:P35)</f>
        <v>4088</v>
      </c>
      <c r="R35" s="66"/>
    </row>
    <row r="36" spans="1:17" ht="12.75">
      <c r="A36" s="2"/>
      <c r="B36" s="2"/>
      <c r="C36" s="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0"/>
      <c r="Q36" s="2"/>
    </row>
    <row r="37" spans="1:17" ht="12.75">
      <c r="A37" s="2"/>
      <c r="B37" s="2"/>
      <c r="C37" s="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0"/>
      <c r="Q37" s="2"/>
    </row>
    <row r="38" spans="2:17" ht="12.75">
      <c r="B38" s="78" t="s">
        <v>121</v>
      </c>
      <c r="Q38" s="2"/>
    </row>
    <row r="39" spans="1:17" ht="12.75">
      <c r="A39" s="2"/>
      <c r="B39" s="2" t="s">
        <v>13</v>
      </c>
      <c r="C39" s="2"/>
      <c r="D39" s="5"/>
      <c r="E39" s="5"/>
      <c r="F39" s="5"/>
      <c r="G39" s="5">
        <v>641</v>
      </c>
      <c r="H39" s="5"/>
      <c r="I39" s="5"/>
      <c r="J39" s="5">
        <v>117</v>
      </c>
      <c r="K39" s="5"/>
      <c r="L39" s="5"/>
      <c r="M39" s="5"/>
      <c r="N39" s="5"/>
      <c r="O39" s="5"/>
      <c r="P39" s="10"/>
      <c r="Q39" s="11">
        <f>SUM(G39:P39)</f>
        <v>758</v>
      </c>
    </row>
    <row r="40" spans="1:17" ht="12.75">
      <c r="A40" s="2"/>
      <c r="B40" s="2" t="s">
        <v>14</v>
      </c>
      <c r="C40" s="2"/>
      <c r="D40" s="5">
        <v>200</v>
      </c>
      <c r="E40" s="5">
        <v>130</v>
      </c>
      <c r="F40" s="5">
        <v>460</v>
      </c>
      <c r="G40" s="5"/>
      <c r="H40" s="5"/>
      <c r="I40" s="5"/>
      <c r="J40" s="5"/>
      <c r="K40" s="5"/>
      <c r="L40" s="5"/>
      <c r="M40" s="5"/>
      <c r="N40" s="5"/>
      <c r="O40" s="5"/>
      <c r="P40" s="10"/>
      <c r="Q40" s="11">
        <f>SUM(D40:P40)</f>
        <v>790</v>
      </c>
    </row>
    <row r="41" spans="1:17" ht="12.75">
      <c r="A41" s="2"/>
      <c r="B41" s="2" t="s">
        <v>15</v>
      </c>
      <c r="C41" s="2"/>
      <c r="D41" s="5"/>
      <c r="E41" s="5"/>
      <c r="F41" s="5">
        <v>400</v>
      </c>
      <c r="G41" s="5"/>
      <c r="H41" s="5">
        <v>315</v>
      </c>
      <c r="I41" s="5"/>
      <c r="J41" s="5">
        <v>190</v>
      </c>
      <c r="K41" s="5">
        <v>235</v>
      </c>
      <c r="L41" s="5">
        <v>100</v>
      </c>
      <c r="M41" s="5">
        <v>120</v>
      </c>
      <c r="N41" s="5">
        <v>110</v>
      </c>
      <c r="O41" s="5">
        <v>100</v>
      </c>
      <c r="P41" s="10"/>
      <c r="Q41" s="11">
        <f>SUM(F41:P41)</f>
        <v>1570</v>
      </c>
    </row>
    <row r="42" spans="1:17" ht="12.75">
      <c r="A42" s="2"/>
      <c r="B42" s="2"/>
      <c r="C42" s="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0"/>
      <c r="Q42" s="11"/>
    </row>
    <row r="43" spans="1:17" s="68" customFormat="1" ht="12.75">
      <c r="A43" s="69"/>
      <c r="B43" s="70" t="s">
        <v>119</v>
      </c>
      <c r="C43" s="70"/>
      <c r="D43" s="71">
        <f>D35+D39+D40+D41</f>
        <v>490</v>
      </c>
      <c r="E43" s="71">
        <f>E35+E39+E40+E41</f>
        <v>636</v>
      </c>
      <c r="F43" s="71">
        <f aca="true" t="shared" si="2" ref="F43:P43">F35+F39+F40+F41</f>
        <v>1451</v>
      </c>
      <c r="G43" s="71">
        <f t="shared" si="2"/>
        <v>1099</v>
      </c>
      <c r="H43" s="71">
        <f t="shared" si="2"/>
        <v>766</v>
      </c>
      <c r="I43" s="71">
        <f t="shared" si="2"/>
        <v>149</v>
      </c>
      <c r="J43" s="71">
        <f t="shared" si="2"/>
        <v>513</v>
      </c>
      <c r="K43" s="71">
        <f t="shared" si="2"/>
        <v>649</v>
      </c>
      <c r="L43" s="71">
        <f t="shared" si="2"/>
        <v>474</v>
      </c>
      <c r="M43" s="71">
        <f t="shared" si="2"/>
        <v>428</v>
      </c>
      <c r="N43" s="71">
        <f t="shared" si="2"/>
        <v>270</v>
      </c>
      <c r="O43" s="71">
        <f t="shared" si="2"/>
        <v>221</v>
      </c>
      <c r="P43" s="72">
        <f t="shared" si="2"/>
        <v>60</v>
      </c>
      <c r="Q43" s="73">
        <f>SUM(D43:P43)</f>
        <v>7206</v>
      </c>
    </row>
    <row r="44" spans="1:17" ht="12.75">
      <c r="A44" s="2"/>
      <c r="B44" s="1"/>
      <c r="C44" s="1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  <c r="Q44" s="19"/>
    </row>
    <row r="45" spans="1:17" ht="12.75">
      <c r="A45" s="2"/>
      <c r="B45" s="2"/>
      <c r="C45" s="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/>
      <c r="Q45" s="2"/>
    </row>
    <row r="46" spans="1:17" ht="12.75">
      <c r="A46" s="13"/>
      <c r="B46" s="81" t="s">
        <v>120</v>
      </c>
      <c r="C46" s="13"/>
      <c r="D46" s="3" t="s">
        <v>0</v>
      </c>
      <c r="E46" s="3" t="s">
        <v>1</v>
      </c>
      <c r="F46" s="3" t="s">
        <v>2</v>
      </c>
      <c r="G46" s="3" t="s">
        <v>3</v>
      </c>
      <c r="H46" s="3" t="s">
        <v>4</v>
      </c>
      <c r="I46" s="3" t="s">
        <v>5</v>
      </c>
      <c r="J46" s="3" t="s">
        <v>6</v>
      </c>
      <c r="K46" s="3" t="s">
        <v>7</v>
      </c>
      <c r="L46" s="3" t="s">
        <v>8</v>
      </c>
      <c r="M46" s="3" t="s">
        <v>9</v>
      </c>
      <c r="N46" s="3" t="s">
        <v>10</v>
      </c>
      <c r="O46" s="3" t="s">
        <v>11</v>
      </c>
      <c r="P46" s="9" t="s">
        <v>12</v>
      </c>
      <c r="Q46" s="12" t="s">
        <v>119</v>
      </c>
    </row>
    <row r="47" spans="1:17" ht="12.75">
      <c r="A47" s="13"/>
      <c r="B47" s="13" t="s">
        <v>24</v>
      </c>
      <c r="C47" s="13"/>
      <c r="D47" s="15">
        <v>96</v>
      </c>
      <c r="E47" s="15">
        <v>96</v>
      </c>
      <c r="F47" s="15">
        <v>240</v>
      </c>
      <c r="G47" s="15">
        <v>192</v>
      </c>
      <c r="H47" s="15">
        <v>96</v>
      </c>
      <c r="I47" s="15">
        <v>48</v>
      </c>
      <c r="J47" s="15">
        <v>48</v>
      </c>
      <c r="K47" s="15">
        <v>96</v>
      </c>
      <c r="L47" s="15">
        <v>48</v>
      </c>
      <c r="M47" s="15">
        <v>96</v>
      </c>
      <c r="N47" s="15">
        <v>96</v>
      </c>
      <c r="O47" s="15">
        <v>144</v>
      </c>
      <c r="P47" s="16">
        <v>48</v>
      </c>
      <c r="Q47" s="13"/>
    </row>
    <row r="48" spans="1:17" ht="12.75">
      <c r="A48" s="13"/>
      <c r="B48" s="14" t="s">
        <v>25</v>
      </c>
      <c r="C48" s="14"/>
      <c r="D48" s="15">
        <v>96</v>
      </c>
      <c r="E48" s="15">
        <v>96</v>
      </c>
      <c r="F48" s="15">
        <v>240</v>
      </c>
      <c r="G48" s="15">
        <v>192</v>
      </c>
      <c r="H48" s="15">
        <v>96</v>
      </c>
      <c r="I48" s="15">
        <v>48</v>
      </c>
      <c r="J48" s="15">
        <v>48</v>
      </c>
      <c r="K48" s="15">
        <v>96</v>
      </c>
      <c r="L48" s="15">
        <v>48</v>
      </c>
      <c r="M48" s="15">
        <v>96</v>
      </c>
      <c r="N48" s="15">
        <v>96</v>
      </c>
      <c r="O48" s="15"/>
      <c r="P48" s="16"/>
      <c r="Q48" s="13"/>
    </row>
    <row r="49" spans="1:17" ht="12.75">
      <c r="A49" s="13"/>
      <c r="B49" s="14" t="s">
        <v>26</v>
      </c>
      <c r="C49" s="14"/>
      <c r="D49" s="15">
        <v>64</v>
      </c>
      <c r="E49" s="15">
        <v>64</v>
      </c>
      <c r="F49" s="15">
        <v>160</v>
      </c>
      <c r="G49" s="15">
        <v>128</v>
      </c>
      <c r="H49" s="15">
        <v>64</v>
      </c>
      <c r="I49" s="15">
        <v>32</v>
      </c>
      <c r="J49" s="15">
        <v>32</v>
      </c>
      <c r="K49" s="15">
        <v>64</v>
      </c>
      <c r="L49" s="15">
        <v>32</v>
      </c>
      <c r="M49" s="15"/>
      <c r="N49" s="15"/>
      <c r="O49" s="15"/>
      <c r="P49" s="16"/>
      <c r="Q49" s="13"/>
    </row>
    <row r="50" spans="1:17" s="20" customFormat="1" ht="12.75">
      <c r="A50" s="2"/>
      <c r="B50" s="6" t="s">
        <v>20</v>
      </c>
      <c r="C50" s="6"/>
      <c r="D50" s="8">
        <v>32</v>
      </c>
      <c r="E50" s="8">
        <v>32</v>
      </c>
      <c r="F50" s="8">
        <v>80</v>
      </c>
      <c r="G50" s="8">
        <v>48</v>
      </c>
      <c r="H50" s="8">
        <v>16</v>
      </c>
      <c r="I50" s="8"/>
      <c r="J50" s="8">
        <v>16</v>
      </c>
      <c r="K50" s="8">
        <v>32</v>
      </c>
      <c r="L50" s="8">
        <v>16</v>
      </c>
      <c r="M50" s="8"/>
      <c r="N50" s="8"/>
      <c r="O50" s="8"/>
      <c r="P50" s="8"/>
      <c r="Q50" s="2"/>
    </row>
    <row r="51" spans="1:17" s="20" customFormat="1" ht="12.75">
      <c r="A51" s="2"/>
      <c r="B51" s="6" t="s">
        <v>27</v>
      </c>
      <c r="C51" s="6"/>
      <c r="D51" s="8">
        <v>48</v>
      </c>
      <c r="E51" s="30">
        <v>96</v>
      </c>
      <c r="F51" s="8">
        <v>192</v>
      </c>
      <c r="G51" s="8">
        <v>144</v>
      </c>
      <c r="H51" s="8">
        <v>144</v>
      </c>
      <c r="I51" s="8"/>
      <c r="J51" s="8">
        <v>96</v>
      </c>
      <c r="K51" s="8">
        <v>96</v>
      </c>
      <c r="L51" s="8">
        <v>96</v>
      </c>
      <c r="M51" s="8">
        <v>96</v>
      </c>
      <c r="N51" s="8">
        <v>48</v>
      </c>
      <c r="O51" s="8">
        <v>48</v>
      </c>
      <c r="P51" s="8"/>
      <c r="Q51" s="2"/>
    </row>
    <row r="52" spans="1:17" s="20" customFormat="1" ht="12.75">
      <c r="A52" s="2"/>
      <c r="B52" s="6" t="s">
        <v>28</v>
      </c>
      <c r="C52" s="6"/>
      <c r="D52" s="8">
        <v>48</v>
      </c>
      <c r="E52" s="15">
        <v>96</v>
      </c>
      <c r="F52" s="8">
        <v>192</v>
      </c>
      <c r="G52" s="8">
        <v>144</v>
      </c>
      <c r="H52" s="8">
        <v>144</v>
      </c>
      <c r="I52" s="8"/>
      <c r="J52" s="8">
        <v>96</v>
      </c>
      <c r="K52" s="8">
        <v>96</v>
      </c>
      <c r="L52" s="8">
        <v>96</v>
      </c>
      <c r="M52" s="8">
        <v>96</v>
      </c>
      <c r="N52" s="8"/>
      <c r="O52" s="8"/>
      <c r="P52" s="8"/>
      <c r="Q52" s="2"/>
    </row>
    <row r="53" spans="1:17" s="20" customFormat="1" ht="12.75">
      <c r="A53" s="2"/>
      <c r="B53" s="6" t="s">
        <v>29</v>
      </c>
      <c r="C53" s="6"/>
      <c r="D53" s="8">
        <v>32</v>
      </c>
      <c r="E53" s="15">
        <v>64</v>
      </c>
      <c r="F53" s="8">
        <v>128</v>
      </c>
      <c r="G53" s="8">
        <v>96</v>
      </c>
      <c r="H53" s="8">
        <v>96</v>
      </c>
      <c r="I53" s="8"/>
      <c r="J53" s="8">
        <v>64</v>
      </c>
      <c r="K53" s="8">
        <v>64</v>
      </c>
      <c r="L53" s="8">
        <v>64</v>
      </c>
      <c r="M53" s="8"/>
      <c r="N53" s="8"/>
      <c r="O53" s="8"/>
      <c r="P53" s="8"/>
      <c r="Q53" s="2"/>
    </row>
    <row r="54" spans="1:17" s="20" customFormat="1" ht="12.75">
      <c r="A54" s="2"/>
      <c r="B54" s="6" t="s">
        <v>21</v>
      </c>
      <c r="C54" s="6"/>
      <c r="D54" s="8">
        <v>16</v>
      </c>
      <c r="E54" s="8">
        <v>32</v>
      </c>
      <c r="F54" s="8">
        <v>64</v>
      </c>
      <c r="G54" s="8">
        <v>32</v>
      </c>
      <c r="H54" s="8">
        <v>32</v>
      </c>
      <c r="I54" s="8"/>
      <c r="J54" s="8">
        <v>32</v>
      </c>
      <c r="K54" s="8">
        <v>32</v>
      </c>
      <c r="L54" s="8">
        <v>32</v>
      </c>
      <c r="M54" s="8"/>
      <c r="N54" s="8"/>
      <c r="O54" s="8"/>
      <c r="P54" s="8"/>
      <c r="Q54" s="2"/>
    </row>
    <row r="55" spans="1:17" s="68" customFormat="1" ht="12.75">
      <c r="A55" s="69"/>
      <c r="B55" s="63" t="s">
        <v>119</v>
      </c>
      <c r="C55" s="70"/>
      <c r="D55" s="71">
        <f aca="true" t="shared" si="3" ref="D55:P55">SUM(D47:D54)</f>
        <v>432</v>
      </c>
      <c r="E55" s="71">
        <f t="shared" si="3"/>
        <v>576</v>
      </c>
      <c r="F55" s="71">
        <f t="shared" si="3"/>
        <v>1296</v>
      </c>
      <c r="G55" s="71">
        <f t="shared" si="3"/>
        <v>976</v>
      </c>
      <c r="H55" s="71">
        <f t="shared" si="3"/>
        <v>688</v>
      </c>
      <c r="I55" s="71">
        <f t="shared" si="3"/>
        <v>128</v>
      </c>
      <c r="J55" s="71">
        <f t="shared" si="3"/>
        <v>432</v>
      </c>
      <c r="K55" s="71">
        <f t="shared" si="3"/>
        <v>576</v>
      </c>
      <c r="L55" s="71">
        <f t="shared" si="3"/>
        <v>432</v>
      </c>
      <c r="M55" s="71">
        <f t="shared" si="3"/>
        <v>384</v>
      </c>
      <c r="N55" s="71">
        <f t="shared" si="3"/>
        <v>240</v>
      </c>
      <c r="O55" s="71">
        <f t="shared" si="3"/>
        <v>192</v>
      </c>
      <c r="P55" s="71">
        <f t="shared" si="3"/>
        <v>48</v>
      </c>
      <c r="Q55" s="73">
        <f>SUM(D55:P55)</f>
        <v>6400</v>
      </c>
    </row>
    <row r="56" spans="1:17" ht="12.75">
      <c r="A56" s="20"/>
      <c r="B56" s="24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49"/>
    </row>
    <row r="57" spans="2:18" ht="12.75">
      <c r="B57" s="21" t="s">
        <v>23</v>
      </c>
      <c r="C57" s="21"/>
      <c r="D57" s="8"/>
      <c r="E57" s="8">
        <v>2</v>
      </c>
      <c r="F57" s="8"/>
      <c r="G57" s="8">
        <v>11</v>
      </c>
      <c r="H57" s="8">
        <v>6</v>
      </c>
      <c r="I57" s="8"/>
      <c r="J57" s="8">
        <v>1</v>
      </c>
      <c r="K57" s="8">
        <v>10</v>
      </c>
      <c r="L57" s="8">
        <v>4</v>
      </c>
      <c r="M57" s="8">
        <v>2</v>
      </c>
      <c r="N57" s="8">
        <v>2</v>
      </c>
      <c r="O57" s="8">
        <v>6</v>
      </c>
      <c r="P57" s="8"/>
      <c r="Q57" s="50">
        <f>SUM(D57:P57)</f>
        <v>44</v>
      </c>
      <c r="R57" s="22"/>
    </row>
    <row r="58" spans="2:18" ht="12.75">
      <c r="B58" s="21" t="s">
        <v>116</v>
      </c>
      <c r="C58" s="21"/>
      <c r="D58" s="8"/>
      <c r="E58" s="8">
        <v>1</v>
      </c>
      <c r="F58" s="8">
        <v>2</v>
      </c>
      <c r="G58" s="8">
        <v>2</v>
      </c>
      <c r="H58" s="8">
        <v>2</v>
      </c>
      <c r="I58" s="8"/>
      <c r="J58" s="8"/>
      <c r="K58" s="8"/>
      <c r="L58" s="8">
        <v>3</v>
      </c>
      <c r="M58" s="8">
        <v>1</v>
      </c>
      <c r="N58" s="8">
        <v>1</v>
      </c>
      <c r="O58" s="8">
        <v>2</v>
      </c>
      <c r="P58" s="8"/>
      <c r="Q58" s="50">
        <f>SUM(D58:P58)</f>
        <v>14</v>
      </c>
      <c r="R58" s="22"/>
    </row>
    <row r="59" spans="1:18" s="68" customFormat="1" ht="12.75">
      <c r="A59" s="69"/>
      <c r="B59" s="70" t="s">
        <v>122</v>
      </c>
      <c r="C59" s="70"/>
      <c r="D59" s="71">
        <f>D43-D55</f>
        <v>58</v>
      </c>
      <c r="E59" s="71">
        <f>E43-E55-E57-E58</f>
        <v>57</v>
      </c>
      <c r="F59" s="71">
        <f aca="true" t="shared" si="4" ref="F59:Q59">F43-F55-F57-F58</f>
        <v>153</v>
      </c>
      <c r="G59" s="71">
        <f t="shared" si="4"/>
        <v>110</v>
      </c>
      <c r="H59" s="71">
        <f t="shared" si="4"/>
        <v>70</v>
      </c>
      <c r="I59" s="71">
        <f t="shared" si="4"/>
        <v>21</v>
      </c>
      <c r="J59" s="71">
        <f t="shared" si="4"/>
        <v>80</v>
      </c>
      <c r="K59" s="71">
        <f t="shared" si="4"/>
        <v>63</v>
      </c>
      <c r="L59" s="71">
        <f t="shared" si="4"/>
        <v>35</v>
      </c>
      <c r="M59" s="71">
        <f t="shared" si="4"/>
        <v>41</v>
      </c>
      <c r="N59" s="71">
        <f t="shared" si="4"/>
        <v>27</v>
      </c>
      <c r="O59" s="71">
        <f t="shared" si="4"/>
        <v>21</v>
      </c>
      <c r="P59" s="71">
        <f t="shared" si="4"/>
        <v>12</v>
      </c>
      <c r="Q59" s="75">
        <f t="shared" si="4"/>
        <v>748</v>
      </c>
      <c r="R59" s="74"/>
    </row>
    <row r="60" spans="1:18" ht="12.75">
      <c r="A60" s="20"/>
      <c r="B60" s="24"/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7"/>
      <c r="R60" s="37"/>
    </row>
    <row r="61" spans="1:17" ht="12.75">
      <c r="A61" s="20"/>
      <c r="B61" s="24"/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6"/>
      <c r="P61" s="25"/>
      <c r="Q61" s="27"/>
    </row>
    <row r="62" spans="2:3" ht="12.75">
      <c r="B62" s="78" t="s">
        <v>123</v>
      </c>
      <c r="C62" s="46" t="s">
        <v>124</v>
      </c>
    </row>
    <row r="63" spans="2:17" ht="12.75">
      <c r="B63" s="46" t="s">
        <v>125</v>
      </c>
      <c r="C63" s="46"/>
      <c r="D63" s="3" t="s">
        <v>0</v>
      </c>
      <c r="E63" s="3" t="s">
        <v>1</v>
      </c>
      <c r="F63" s="3" t="s">
        <v>2</v>
      </c>
      <c r="G63" s="3" t="s">
        <v>3</v>
      </c>
      <c r="H63" s="3" t="s">
        <v>4</v>
      </c>
      <c r="I63" s="3" t="s">
        <v>5</v>
      </c>
      <c r="J63" s="3" t="s">
        <v>6</v>
      </c>
      <c r="K63" s="3" t="s">
        <v>7</v>
      </c>
      <c r="L63" s="3" t="s">
        <v>8</v>
      </c>
      <c r="M63" s="3" t="s">
        <v>9</v>
      </c>
      <c r="N63" s="3" t="s">
        <v>10</v>
      </c>
      <c r="O63" s="3" t="s">
        <v>11</v>
      </c>
      <c r="P63" s="9" t="s">
        <v>12</v>
      </c>
      <c r="Q63" s="12" t="s">
        <v>119</v>
      </c>
    </row>
    <row r="64" spans="2:17" ht="12.75">
      <c r="B64" s="31" t="s">
        <v>24</v>
      </c>
      <c r="C64" s="2">
        <v>12</v>
      </c>
      <c r="D64" s="8">
        <f>C64*2</f>
        <v>24</v>
      </c>
      <c r="E64" s="8">
        <f aca="true" t="shared" si="5" ref="E64:E71">C64*2</f>
        <v>24</v>
      </c>
      <c r="F64" s="8">
        <f>C64*5</f>
        <v>60</v>
      </c>
      <c r="G64" s="8">
        <f>C64*4</f>
        <v>48</v>
      </c>
      <c r="H64" s="8">
        <f>C64*2</f>
        <v>24</v>
      </c>
      <c r="I64" s="8">
        <f>C64</f>
        <v>12</v>
      </c>
      <c r="J64" s="8">
        <f aca="true" t="shared" si="6" ref="J64:J71">C64</f>
        <v>12</v>
      </c>
      <c r="K64" s="8">
        <f aca="true" t="shared" si="7" ref="K64:K71">C64*2</f>
        <v>24</v>
      </c>
      <c r="L64" s="8">
        <f aca="true" t="shared" si="8" ref="L64:L71">C64</f>
        <v>12</v>
      </c>
      <c r="M64" s="8">
        <f>C64*2</f>
        <v>24</v>
      </c>
      <c r="N64" s="8">
        <f>C64*2</f>
        <v>24</v>
      </c>
      <c r="O64" s="8">
        <f>C64*3</f>
        <v>36</v>
      </c>
      <c r="P64" s="8">
        <f>C64</f>
        <v>12</v>
      </c>
      <c r="Q64" s="8"/>
    </row>
    <row r="65" spans="2:17" ht="12.75">
      <c r="B65" s="32" t="s">
        <v>25</v>
      </c>
      <c r="C65" s="2">
        <v>11</v>
      </c>
      <c r="D65" s="8">
        <f>C65*2</f>
        <v>22</v>
      </c>
      <c r="E65" s="8">
        <f t="shared" si="5"/>
        <v>22</v>
      </c>
      <c r="F65" s="8">
        <f>C65*5</f>
        <v>55</v>
      </c>
      <c r="G65" s="8">
        <f>C65*4</f>
        <v>44</v>
      </c>
      <c r="H65" s="8">
        <f>C65*2</f>
        <v>22</v>
      </c>
      <c r="I65" s="8">
        <f>C65</f>
        <v>11</v>
      </c>
      <c r="J65" s="8">
        <f t="shared" si="6"/>
        <v>11</v>
      </c>
      <c r="K65" s="8">
        <f t="shared" si="7"/>
        <v>22</v>
      </c>
      <c r="L65" s="8">
        <f t="shared" si="8"/>
        <v>11</v>
      </c>
      <c r="M65" s="8">
        <f>C65*2</f>
        <v>22</v>
      </c>
      <c r="N65" s="8">
        <f>C65*2</f>
        <v>22</v>
      </c>
      <c r="O65" s="8"/>
      <c r="P65" s="8"/>
      <c r="Q65" s="2"/>
    </row>
    <row r="66" spans="2:17" ht="12.75">
      <c r="B66" s="32" t="s">
        <v>26</v>
      </c>
      <c r="C66" s="2">
        <v>8</v>
      </c>
      <c r="D66" s="8">
        <f>C66*2</f>
        <v>16</v>
      </c>
      <c r="E66" s="8">
        <f t="shared" si="5"/>
        <v>16</v>
      </c>
      <c r="F66" s="8">
        <f>C66*5</f>
        <v>40</v>
      </c>
      <c r="G66" s="8">
        <f>C66*4</f>
        <v>32</v>
      </c>
      <c r="H66" s="8">
        <f>C66*2</f>
        <v>16</v>
      </c>
      <c r="I66" s="8">
        <f>C66</f>
        <v>8</v>
      </c>
      <c r="J66" s="8">
        <f t="shared" si="6"/>
        <v>8</v>
      </c>
      <c r="K66" s="8">
        <f t="shared" si="7"/>
        <v>16</v>
      </c>
      <c r="L66" s="8">
        <f t="shared" si="8"/>
        <v>8</v>
      </c>
      <c r="M66" s="8"/>
      <c r="N66" s="8"/>
      <c r="O66" s="8"/>
      <c r="P66" s="8"/>
      <c r="Q66" s="2"/>
    </row>
    <row r="67" spans="2:17" ht="12.75">
      <c r="B67" s="33" t="s">
        <v>20</v>
      </c>
      <c r="C67" s="2">
        <v>3</v>
      </c>
      <c r="D67" s="8">
        <f>C67*2</f>
        <v>6</v>
      </c>
      <c r="E67" s="8">
        <f t="shared" si="5"/>
        <v>6</v>
      </c>
      <c r="F67" s="8">
        <f>C67*5</f>
        <v>15</v>
      </c>
      <c r="G67" s="8">
        <f>C67*4</f>
        <v>12</v>
      </c>
      <c r="H67" s="8">
        <f>C67*1</f>
        <v>3</v>
      </c>
      <c r="I67" s="8"/>
      <c r="J67" s="8">
        <f t="shared" si="6"/>
        <v>3</v>
      </c>
      <c r="K67" s="8">
        <f t="shared" si="7"/>
        <v>6</v>
      </c>
      <c r="L67" s="8">
        <f t="shared" si="8"/>
        <v>3</v>
      </c>
      <c r="M67" s="8"/>
      <c r="N67" s="8"/>
      <c r="O67" s="8"/>
      <c r="P67" s="8"/>
      <c r="Q67" s="2"/>
    </row>
    <row r="68" spans="2:17" ht="12.75">
      <c r="B68" s="33" t="s">
        <v>27</v>
      </c>
      <c r="C68" s="2">
        <v>12</v>
      </c>
      <c r="D68" s="8">
        <f>C68</f>
        <v>12</v>
      </c>
      <c r="E68" s="8">
        <f t="shared" si="5"/>
        <v>24</v>
      </c>
      <c r="F68" s="8">
        <f>C68*4</f>
        <v>48</v>
      </c>
      <c r="G68" s="8">
        <f>C68*3</f>
        <v>36</v>
      </c>
      <c r="H68" s="8">
        <f>C68*3</f>
        <v>36</v>
      </c>
      <c r="I68" s="8"/>
      <c r="J68" s="8">
        <f t="shared" si="6"/>
        <v>12</v>
      </c>
      <c r="K68" s="8">
        <f t="shared" si="7"/>
        <v>24</v>
      </c>
      <c r="L68" s="8">
        <f t="shared" si="8"/>
        <v>12</v>
      </c>
      <c r="M68" s="8">
        <f>C68*2</f>
        <v>24</v>
      </c>
      <c r="N68" s="8">
        <f>D68*2</f>
        <v>24</v>
      </c>
      <c r="O68" s="8">
        <f>E68*3</f>
        <v>72</v>
      </c>
      <c r="P68" s="8">
        <f>C68</f>
        <v>12</v>
      </c>
      <c r="Q68" s="2"/>
    </row>
    <row r="69" spans="2:17" ht="12.75">
      <c r="B69" s="33" t="s">
        <v>28</v>
      </c>
      <c r="C69" s="2">
        <v>12</v>
      </c>
      <c r="D69" s="8">
        <f>C69</f>
        <v>12</v>
      </c>
      <c r="E69" s="8">
        <f t="shared" si="5"/>
        <v>24</v>
      </c>
      <c r="F69" s="8">
        <f>C69*4</f>
        <v>48</v>
      </c>
      <c r="G69" s="8">
        <f>C69*3</f>
        <v>36</v>
      </c>
      <c r="H69" s="8">
        <f>C69*3</f>
        <v>36</v>
      </c>
      <c r="I69" s="8"/>
      <c r="J69" s="8">
        <f t="shared" si="6"/>
        <v>12</v>
      </c>
      <c r="K69" s="8">
        <f t="shared" si="7"/>
        <v>24</v>
      </c>
      <c r="L69" s="8">
        <f t="shared" si="8"/>
        <v>12</v>
      </c>
      <c r="M69" s="8">
        <f>C69*2</f>
        <v>24</v>
      </c>
      <c r="N69" s="8">
        <f>D69*2</f>
        <v>24</v>
      </c>
      <c r="O69" s="8"/>
      <c r="P69" s="8"/>
      <c r="Q69" s="2"/>
    </row>
    <row r="70" spans="2:17" ht="12.75">
      <c r="B70" s="33" t="s">
        <v>29</v>
      </c>
      <c r="C70" s="2">
        <v>8</v>
      </c>
      <c r="D70" s="8">
        <f>C70</f>
        <v>8</v>
      </c>
      <c r="E70" s="8">
        <f t="shared" si="5"/>
        <v>16</v>
      </c>
      <c r="F70" s="8">
        <f>C70*4</f>
        <v>32</v>
      </c>
      <c r="G70" s="8">
        <f>C70*3</f>
        <v>24</v>
      </c>
      <c r="H70" s="8">
        <f>C70*3</f>
        <v>24</v>
      </c>
      <c r="I70" s="8"/>
      <c r="J70" s="8">
        <f t="shared" si="6"/>
        <v>8</v>
      </c>
      <c r="K70" s="8">
        <f t="shared" si="7"/>
        <v>16</v>
      </c>
      <c r="L70" s="8">
        <f t="shared" si="8"/>
        <v>8</v>
      </c>
      <c r="M70" s="8"/>
      <c r="N70" s="8"/>
      <c r="O70" s="8"/>
      <c r="P70" s="8"/>
      <c r="Q70" s="2"/>
    </row>
    <row r="71" spans="2:17" ht="12.75">
      <c r="B71" s="33" t="s">
        <v>21</v>
      </c>
      <c r="C71" s="2">
        <v>4</v>
      </c>
      <c r="D71" s="8">
        <f>C71</f>
        <v>4</v>
      </c>
      <c r="E71" s="8">
        <f t="shared" si="5"/>
        <v>8</v>
      </c>
      <c r="F71" s="8">
        <f>C71*4</f>
        <v>16</v>
      </c>
      <c r="G71" s="8">
        <f>C71*2</f>
        <v>8</v>
      </c>
      <c r="H71" s="8">
        <f>C71*2</f>
        <v>8</v>
      </c>
      <c r="I71" s="8"/>
      <c r="J71" s="8">
        <f t="shared" si="6"/>
        <v>4</v>
      </c>
      <c r="K71" s="8">
        <f t="shared" si="7"/>
        <v>8</v>
      </c>
      <c r="L71" s="8">
        <f t="shared" si="8"/>
        <v>4</v>
      </c>
      <c r="M71" s="8"/>
      <c r="N71" s="8"/>
      <c r="O71" s="8"/>
      <c r="P71" s="8"/>
      <c r="Q71" s="2"/>
    </row>
    <row r="72" spans="2:17" s="46" customFormat="1" ht="12.75">
      <c r="B72" s="29" t="s">
        <v>119</v>
      </c>
      <c r="C72" s="1">
        <f aca="true" t="shared" si="9" ref="C72:P72">SUM(C64:C71)</f>
        <v>70</v>
      </c>
      <c r="D72" s="12">
        <f t="shared" si="9"/>
        <v>104</v>
      </c>
      <c r="E72" s="12">
        <f t="shared" si="9"/>
        <v>140</v>
      </c>
      <c r="F72" s="12">
        <f t="shared" si="9"/>
        <v>314</v>
      </c>
      <c r="G72" s="12">
        <f t="shared" si="9"/>
        <v>240</v>
      </c>
      <c r="H72" s="12">
        <f t="shared" si="9"/>
        <v>169</v>
      </c>
      <c r="I72" s="12">
        <f t="shared" si="9"/>
        <v>31</v>
      </c>
      <c r="J72" s="12">
        <f t="shared" si="9"/>
        <v>70</v>
      </c>
      <c r="K72" s="12">
        <f t="shared" si="9"/>
        <v>140</v>
      </c>
      <c r="L72" s="12">
        <f t="shared" si="9"/>
        <v>70</v>
      </c>
      <c r="M72" s="12">
        <f t="shared" si="9"/>
        <v>94</v>
      </c>
      <c r="N72" s="12">
        <f t="shared" si="9"/>
        <v>94</v>
      </c>
      <c r="O72" s="12">
        <f t="shared" si="9"/>
        <v>108</v>
      </c>
      <c r="P72" s="12">
        <f t="shared" si="9"/>
        <v>24</v>
      </c>
      <c r="Q72" s="12">
        <f>SUM(C72:P72)</f>
        <v>1668</v>
      </c>
    </row>
    <row r="75" spans="2:3" ht="12.75">
      <c r="B75" s="78" t="s">
        <v>126</v>
      </c>
      <c r="C75" s="46" t="s">
        <v>30</v>
      </c>
    </row>
    <row r="76" spans="2:17" ht="12.75">
      <c r="B76" s="46"/>
      <c r="C76" s="46"/>
      <c r="D76" s="3" t="s">
        <v>0</v>
      </c>
      <c r="E76" s="3" t="s">
        <v>1</v>
      </c>
      <c r="F76" s="3" t="s">
        <v>2</v>
      </c>
      <c r="G76" s="3" t="s">
        <v>3</v>
      </c>
      <c r="H76" s="3" t="s">
        <v>4</v>
      </c>
      <c r="I76" s="3" t="s">
        <v>5</v>
      </c>
      <c r="J76" s="3" t="s">
        <v>6</v>
      </c>
      <c r="K76" s="3" t="s">
        <v>7</v>
      </c>
      <c r="L76" s="3" t="s">
        <v>8</v>
      </c>
      <c r="M76" s="3" t="s">
        <v>9</v>
      </c>
      <c r="N76" s="3" t="s">
        <v>10</v>
      </c>
      <c r="O76" s="3" t="s">
        <v>11</v>
      </c>
      <c r="P76" s="9" t="s">
        <v>12</v>
      </c>
      <c r="Q76" s="12" t="s">
        <v>119</v>
      </c>
    </row>
    <row r="77" spans="2:17" ht="12.75">
      <c r="B77" s="31" t="s">
        <v>42</v>
      </c>
      <c r="C77" s="2">
        <v>1</v>
      </c>
      <c r="D77" s="8">
        <f>C77*2</f>
        <v>2</v>
      </c>
      <c r="E77" s="8">
        <f>C77*2</f>
        <v>2</v>
      </c>
      <c r="F77" s="8">
        <f>C77*5</f>
        <v>5</v>
      </c>
      <c r="G77" s="8">
        <f>C77*4</f>
        <v>4</v>
      </c>
      <c r="H77" s="8">
        <f>C77*2</f>
        <v>2</v>
      </c>
      <c r="I77" s="8">
        <f>C77</f>
        <v>1</v>
      </c>
      <c r="J77" s="8">
        <f>C77</f>
        <v>1</v>
      </c>
      <c r="K77" s="8">
        <f>C77*2</f>
        <v>2</v>
      </c>
      <c r="L77" s="8">
        <f>C77</f>
        <v>1</v>
      </c>
      <c r="M77" s="8">
        <f>C77*2</f>
        <v>2</v>
      </c>
      <c r="N77" s="8">
        <f>C77*2</f>
        <v>2</v>
      </c>
      <c r="O77" s="8">
        <f>C77*3</f>
        <v>3</v>
      </c>
      <c r="P77" s="8">
        <f>C77</f>
        <v>1</v>
      </c>
      <c r="Q77" s="8"/>
    </row>
    <row r="78" spans="2:17" ht="12.75">
      <c r="B78" s="32" t="s">
        <v>44</v>
      </c>
      <c r="C78" s="2">
        <v>1</v>
      </c>
      <c r="D78" s="8">
        <f>C78*2</f>
        <v>2</v>
      </c>
      <c r="E78" s="8">
        <f>C78*2</f>
        <v>2</v>
      </c>
      <c r="F78" s="8">
        <f>C78*5</f>
        <v>5</v>
      </c>
      <c r="G78" s="8">
        <f>C78*4</f>
        <v>4</v>
      </c>
      <c r="H78" s="8">
        <f>C78*2</f>
        <v>2</v>
      </c>
      <c r="I78" s="8">
        <f>C78</f>
        <v>1</v>
      </c>
      <c r="J78" s="8">
        <f>C78</f>
        <v>1</v>
      </c>
      <c r="K78" s="8">
        <f>C78*2</f>
        <v>2</v>
      </c>
      <c r="L78" s="8">
        <f>C78</f>
        <v>1</v>
      </c>
      <c r="M78" s="8">
        <f>C78*2</f>
        <v>2</v>
      </c>
      <c r="N78" s="8">
        <f>C78*2</f>
        <v>2</v>
      </c>
      <c r="O78" s="8"/>
      <c r="P78" s="8"/>
      <c r="Q78" s="2"/>
    </row>
    <row r="79" spans="2:17" ht="12.75">
      <c r="B79" s="33" t="s">
        <v>47</v>
      </c>
      <c r="C79" s="2">
        <v>1</v>
      </c>
      <c r="D79" s="8">
        <f>C79</f>
        <v>1</v>
      </c>
      <c r="E79" s="8">
        <f>C79*2</f>
        <v>2</v>
      </c>
      <c r="F79" s="8">
        <f>C79*4</f>
        <v>4</v>
      </c>
      <c r="G79" s="8">
        <f>C79*3</f>
        <v>3</v>
      </c>
      <c r="H79" s="8">
        <f>C79*3</f>
        <v>3</v>
      </c>
      <c r="I79" s="8"/>
      <c r="J79" s="8">
        <f>C79</f>
        <v>1</v>
      </c>
      <c r="K79" s="8">
        <f>C79*2</f>
        <v>2</v>
      </c>
      <c r="L79" s="8">
        <f>C79</f>
        <v>1</v>
      </c>
      <c r="M79" s="8">
        <f>C79*2</f>
        <v>2</v>
      </c>
      <c r="N79" s="8">
        <f>D79*2</f>
        <v>2</v>
      </c>
      <c r="O79" s="8">
        <f>E79*3</f>
        <v>6</v>
      </c>
      <c r="P79" s="8">
        <f>C79</f>
        <v>1</v>
      </c>
      <c r="Q79" s="2"/>
    </row>
    <row r="80" spans="2:17" ht="12.75">
      <c r="B80" s="51" t="s">
        <v>127</v>
      </c>
      <c r="C80" s="1">
        <f>SUM(C77:C79)</f>
        <v>3</v>
      </c>
      <c r="D80" s="12">
        <f>SUM(D77:D79)</f>
        <v>5</v>
      </c>
      <c r="E80" s="12">
        <f>SUM(E77:E79)</f>
        <v>6</v>
      </c>
      <c r="F80" s="12">
        <f>SUM(F77:F79)</f>
        <v>14</v>
      </c>
      <c r="G80" s="12">
        <f aca="true" t="shared" si="10" ref="G80:P80">SUM(G77:G79)</f>
        <v>11</v>
      </c>
      <c r="H80" s="12">
        <f t="shared" si="10"/>
        <v>7</v>
      </c>
      <c r="I80" s="12">
        <f t="shared" si="10"/>
        <v>2</v>
      </c>
      <c r="J80" s="12">
        <f t="shared" si="10"/>
        <v>3</v>
      </c>
      <c r="K80" s="12">
        <f t="shared" si="10"/>
        <v>6</v>
      </c>
      <c r="L80" s="12">
        <f t="shared" si="10"/>
        <v>3</v>
      </c>
      <c r="M80" s="12">
        <f t="shared" si="10"/>
        <v>6</v>
      </c>
      <c r="N80" s="12">
        <f t="shared" si="10"/>
        <v>6</v>
      </c>
      <c r="O80" s="12">
        <f t="shared" si="10"/>
        <v>9</v>
      </c>
      <c r="P80" s="12">
        <f t="shared" si="10"/>
        <v>2</v>
      </c>
      <c r="Q80" s="1"/>
    </row>
    <row r="81" spans="2:17" ht="12.75">
      <c r="B81" s="31" t="s">
        <v>43</v>
      </c>
      <c r="C81" s="2">
        <v>1</v>
      </c>
      <c r="D81" s="8">
        <f>C81*2</f>
        <v>2</v>
      </c>
      <c r="E81" s="8">
        <f>C81*2</f>
        <v>2</v>
      </c>
      <c r="F81" s="8">
        <f>C81*5</f>
        <v>5</v>
      </c>
      <c r="G81" s="8">
        <f>C81*4</f>
        <v>4</v>
      </c>
      <c r="H81" s="8">
        <f>C81*2</f>
        <v>2</v>
      </c>
      <c r="I81" s="8">
        <f>C81</f>
        <v>1</v>
      </c>
      <c r="J81" s="8">
        <f>C81</f>
        <v>1</v>
      </c>
      <c r="K81" s="8">
        <f>C81*2</f>
        <v>2</v>
      </c>
      <c r="L81" s="8">
        <f>C81</f>
        <v>1</v>
      </c>
      <c r="M81" s="8">
        <f>C81*2</f>
        <v>2</v>
      </c>
      <c r="N81" s="8">
        <f>C81*2</f>
        <v>2</v>
      </c>
      <c r="O81" s="8">
        <f>C81*3</f>
        <v>3</v>
      </c>
      <c r="P81" s="8">
        <f>C81</f>
        <v>1</v>
      </c>
      <c r="Q81" s="8"/>
    </row>
    <row r="82" spans="2:17" ht="12.75">
      <c r="B82" s="32" t="s">
        <v>45</v>
      </c>
      <c r="C82" s="2">
        <v>1</v>
      </c>
      <c r="D82" s="8">
        <f>C82*2</f>
        <v>2</v>
      </c>
      <c r="E82" s="8">
        <f>C82*2</f>
        <v>2</v>
      </c>
      <c r="F82" s="8">
        <f>C82*5</f>
        <v>5</v>
      </c>
      <c r="G82" s="8">
        <f>C82*4</f>
        <v>4</v>
      </c>
      <c r="H82" s="8">
        <f>C82*2</f>
        <v>2</v>
      </c>
      <c r="I82" s="8">
        <f>C82</f>
        <v>1</v>
      </c>
      <c r="J82" s="8">
        <f>C82</f>
        <v>1</v>
      </c>
      <c r="K82" s="8">
        <f>C82*2</f>
        <v>2</v>
      </c>
      <c r="L82" s="8">
        <f>C82</f>
        <v>1</v>
      </c>
      <c r="M82" s="8">
        <f>C82*2</f>
        <v>2</v>
      </c>
      <c r="N82" s="8">
        <f>C82*2</f>
        <v>2</v>
      </c>
      <c r="O82" s="8"/>
      <c r="P82" s="8"/>
      <c r="Q82" s="2"/>
    </row>
    <row r="83" spans="2:17" ht="12.75">
      <c r="B83" s="6" t="s">
        <v>46</v>
      </c>
      <c r="C83" s="2">
        <v>1</v>
      </c>
      <c r="D83" s="8">
        <f>C83*2</f>
        <v>2</v>
      </c>
      <c r="E83" s="8">
        <f>C83*2</f>
        <v>2</v>
      </c>
      <c r="F83" s="8">
        <f>C83*5</f>
        <v>5</v>
      </c>
      <c r="G83" s="8">
        <f>C83*4</f>
        <v>4</v>
      </c>
      <c r="H83" s="8">
        <f>C83*2</f>
        <v>2</v>
      </c>
      <c r="I83" s="8">
        <f>C83</f>
        <v>1</v>
      </c>
      <c r="J83" s="8">
        <f>C83</f>
        <v>1</v>
      </c>
      <c r="K83" s="8">
        <f>C83*2</f>
        <v>2</v>
      </c>
      <c r="L83" s="8">
        <f>C83</f>
        <v>1</v>
      </c>
      <c r="M83" s="8"/>
      <c r="N83" s="8"/>
      <c r="O83" s="8"/>
      <c r="P83" s="8"/>
      <c r="Q83" s="2"/>
    </row>
    <row r="85" spans="2:17" ht="12.75">
      <c r="B85" s="29" t="s">
        <v>19</v>
      </c>
      <c r="C85" s="1">
        <f>SUM(C77:C83)</f>
        <v>9</v>
      </c>
      <c r="D85" s="12">
        <f>SUM(D80:D84)</f>
        <v>11</v>
      </c>
      <c r="E85" s="12">
        <f>SUM(E80:E84)</f>
        <v>12</v>
      </c>
      <c r="F85" s="12">
        <f aca="true" t="shared" si="11" ref="F85:P85">SUM(F80:F84)</f>
        <v>29</v>
      </c>
      <c r="G85" s="12">
        <f t="shared" si="11"/>
        <v>23</v>
      </c>
      <c r="H85" s="12">
        <f t="shared" si="11"/>
        <v>13</v>
      </c>
      <c r="I85" s="12">
        <f t="shared" si="11"/>
        <v>5</v>
      </c>
      <c r="J85" s="12">
        <f t="shared" si="11"/>
        <v>6</v>
      </c>
      <c r="K85" s="12">
        <f t="shared" si="11"/>
        <v>12</v>
      </c>
      <c r="L85" s="12">
        <f t="shared" si="11"/>
        <v>6</v>
      </c>
      <c r="M85" s="12">
        <f t="shared" si="11"/>
        <v>10</v>
      </c>
      <c r="N85" s="12">
        <f t="shared" si="11"/>
        <v>10</v>
      </c>
      <c r="O85" s="12">
        <f t="shared" si="11"/>
        <v>12</v>
      </c>
      <c r="P85" s="12">
        <f t="shared" si="11"/>
        <v>3</v>
      </c>
      <c r="Q85" s="12">
        <f>SUM(C85:P85)</f>
        <v>161</v>
      </c>
    </row>
    <row r="86" spans="2:17" ht="12.75">
      <c r="B86" s="28"/>
      <c r="C86" s="24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</row>
    <row r="88" spans="2:3" ht="12.75">
      <c r="B88" s="77" t="s">
        <v>128</v>
      </c>
      <c r="C88" s="28"/>
    </row>
    <row r="89" spans="2:17" ht="12.75">
      <c r="B89" s="28"/>
      <c r="C89" s="28"/>
      <c r="D89" s="3" t="s">
        <v>0</v>
      </c>
      <c r="E89" s="3" t="s">
        <v>1</v>
      </c>
      <c r="F89" s="3" t="s">
        <v>2</v>
      </c>
      <c r="G89" s="3" t="s">
        <v>3</v>
      </c>
      <c r="H89" s="3" t="s">
        <v>4</v>
      </c>
      <c r="I89" s="3" t="s">
        <v>5</v>
      </c>
      <c r="J89" s="3" t="s">
        <v>6</v>
      </c>
      <c r="K89" s="3" t="s">
        <v>7</v>
      </c>
      <c r="L89" s="3" t="s">
        <v>8</v>
      </c>
      <c r="M89" s="3" t="s">
        <v>9</v>
      </c>
      <c r="N89" s="3" t="s">
        <v>10</v>
      </c>
      <c r="O89" s="3" t="s">
        <v>11</v>
      </c>
      <c r="P89" s="9" t="s">
        <v>12</v>
      </c>
      <c r="Q89" s="12" t="s">
        <v>119</v>
      </c>
    </row>
    <row r="90" spans="2:6" ht="12.75">
      <c r="B90" s="2" t="s">
        <v>131</v>
      </c>
      <c r="C90" s="20"/>
      <c r="E90" s="22"/>
      <c r="F90" s="22"/>
    </row>
    <row r="91" spans="2:17" ht="12.75">
      <c r="B91" s="21" t="s">
        <v>22</v>
      </c>
      <c r="C91" s="21"/>
      <c r="D91" s="8">
        <v>6</v>
      </c>
      <c r="E91" s="8">
        <v>8</v>
      </c>
      <c r="F91" s="8">
        <v>20</v>
      </c>
      <c r="G91" s="8">
        <v>17</v>
      </c>
      <c r="H91" s="8">
        <v>12</v>
      </c>
      <c r="I91" s="8">
        <v>2</v>
      </c>
      <c r="J91" s="8">
        <v>4</v>
      </c>
      <c r="K91" s="8">
        <v>8</v>
      </c>
      <c r="L91" s="8">
        <v>5</v>
      </c>
      <c r="M91" s="8">
        <v>8</v>
      </c>
      <c r="N91" s="8">
        <v>8</v>
      </c>
      <c r="O91" s="8">
        <v>11</v>
      </c>
      <c r="P91" s="8">
        <v>4</v>
      </c>
      <c r="Q91" s="2">
        <f aca="true" t="shared" si="12" ref="Q91:Q99">SUM(D91:P91)</f>
        <v>113</v>
      </c>
    </row>
    <row r="92" spans="2:17" ht="12.75">
      <c r="B92" s="21" t="s">
        <v>129</v>
      </c>
      <c r="C92" s="21"/>
      <c r="D92" s="8"/>
      <c r="E92" s="8">
        <v>-1</v>
      </c>
      <c r="F92" s="8">
        <v>-5</v>
      </c>
      <c r="G92" s="8">
        <v>-5</v>
      </c>
      <c r="H92" s="8">
        <v>-2</v>
      </c>
      <c r="I92" s="8">
        <v>-1</v>
      </c>
      <c r="J92" s="8"/>
      <c r="K92" s="8">
        <v>-2</v>
      </c>
      <c r="L92" s="8"/>
      <c r="M92" s="8">
        <v>-2</v>
      </c>
      <c r="N92" s="8">
        <v>-3</v>
      </c>
      <c r="O92" s="8">
        <v>-5</v>
      </c>
      <c r="P92" s="8">
        <v>-1</v>
      </c>
      <c r="Q92" s="2"/>
    </row>
    <row r="93" spans="2:17" ht="12.75">
      <c r="B93" s="21"/>
      <c r="C93" s="2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2"/>
    </row>
    <row r="94" spans="2:17" ht="12.75">
      <c r="B94" s="21" t="s">
        <v>130</v>
      </c>
      <c r="C94" s="21"/>
      <c r="D94" s="8">
        <f>SUM(D91:D92)</f>
        <v>6</v>
      </c>
      <c r="E94" s="8">
        <f aca="true" t="shared" si="13" ref="E94:P94">SUM(E91:E92)</f>
        <v>7</v>
      </c>
      <c r="F94" s="8">
        <f t="shared" si="13"/>
        <v>15</v>
      </c>
      <c r="G94" s="8">
        <f t="shared" si="13"/>
        <v>12</v>
      </c>
      <c r="H94" s="8">
        <f t="shared" si="13"/>
        <v>10</v>
      </c>
      <c r="I94" s="8">
        <f t="shared" si="13"/>
        <v>1</v>
      </c>
      <c r="J94" s="8">
        <f t="shared" si="13"/>
        <v>4</v>
      </c>
      <c r="K94" s="8">
        <f t="shared" si="13"/>
        <v>6</v>
      </c>
      <c r="L94" s="8">
        <f t="shared" si="13"/>
        <v>5</v>
      </c>
      <c r="M94" s="8">
        <f t="shared" si="13"/>
        <v>6</v>
      </c>
      <c r="N94" s="8">
        <f t="shared" si="13"/>
        <v>5</v>
      </c>
      <c r="O94" s="8">
        <f t="shared" si="13"/>
        <v>6</v>
      </c>
      <c r="P94" s="8">
        <f t="shared" si="13"/>
        <v>3</v>
      </c>
      <c r="Q94" s="50">
        <f>SUM(D94:P94)</f>
        <v>86</v>
      </c>
    </row>
    <row r="95" spans="2:17" ht="12.75">
      <c r="B95" s="21" t="s">
        <v>16</v>
      </c>
      <c r="C95" s="21"/>
      <c r="D95" s="8">
        <v>8</v>
      </c>
      <c r="E95" s="8">
        <v>9</v>
      </c>
      <c r="F95" s="8">
        <v>23</v>
      </c>
      <c r="G95" s="8">
        <v>19</v>
      </c>
      <c r="H95" s="8">
        <v>12</v>
      </c>
      <c r="I95" s="8">
        <v>2</v>
      </c>
      <c r="J95" s="8">
        <v>5</v>
      </c>
      <c r="K95" s="8">
        <v>9</v>
      </c>
      <c r="L95" s="8">
        <v>5</v>
      </c>
      <c r="M95" s="8">
        <v>9</v>
      </c>
      <c r="N95" s="8">
        <v>9</v>
      </c>
      <c r="O95" s="8">
        <v>10</v>
      </c>
      <c r="P95" s="8">
        <v>1</v>
      </c>
      <c r="Q95" s="2">
        <f t="shared" si="12"/>
        <v>121</v>
      </c>
    </row>
    <row r="96" spans="2:17" ht="12.75">
      <c r="B96" s="21" t="s">
        <v>132</v>
      </c>
      <c r="C96" s="21"/>
      <c r="D96" s="8">
        <v>5</v>
      </c>
      <c r="E96" s="8"/>
      <c r="F96" s="8"/>
      <c r="G96" s="8"/>
      <c r="H96" s="8"/>
      <c r="I96" s="8"/>
      <c r="J96" s="8"/>
      <c r="K96" s="8"/>
      <c r="L96" s="8"/>
      <c r="M96" s="8"/>
      <c r="N96" s="8">
        <v>3</v>
      </c>
      <c r="O96" s="8"/>
      <c r="P96" s="8"/>
      <c r="Q96" s="2">
        <f t="shared" si="12"/>
        <v>8</v>
      </c>
    </row>
    <row r="97" spans="2:17" ht="12.75">
      <c r="B97" s="21" t="s">
        <v>17</v>
      </c>
      <c r="C97" s="21"/>
      <c r="D97" s="8">
        <v>4</v>
      </c>
      <c r="E97" s="8">
        <v>4</v>
      </c>
      <c r="F97" s="8">
        <v>10</v>
      </c>
      <c r="G97" s="8">
        <v>8</v>
      </c>
      <c r="H97" s="8">
        <v>5</v>
      </c>
      <c r="I97" s="8">
        <v>2</v>
      </c>
      <c r="J97" s="8">
        <v>2</v>
      </c>
      <c r="K97" s="8">
        <v>4</v>
      </c>
      <c r="L97" s="8">
        <v>2</v>
      </c>
      <c r="M97" s="8">
        <v>4</v>
      </c>
      <c r="N97" s="8">
        <v>4</v>
      </c>
      <c r="O97" s="8">
        <v>6</v>
      </c>
      <c r="P97" s="8">
        <v>2</v>
      </c>
      <c r="Q97" s="2">
        <f t="shared" si="12"/>
        <v>57</v>
      </c>
    </row>
    <row r="98" spans="2:17" ht="12.75">
      <c r="B98" s="21" t="s">
        <v>18</v>
      </c>
      <c r="C98" s="21"/>
      <c r="D98" s="8"/>
      <c r="E98" s="8">
        <v>4</v>
      </c>
      <c r="F98" s="8">
        <v>9</v>
      </c>
      <c r="G98" s="8">
        <v>5</v>
      </c>
      <c r="H98" s="8">
        <v>5</v>
      </c>
      <c r="I98" s="8"/>
      <c r="J98" s="8">
        <v>3</v>
      </c>
      <c r="K98" s="8">
        <v>4</v>
      </c>
      <c r="L98" s="8">
        <v>4</v>
      </c>
      <c r="M98" s="8">
        <v>4</v>
      </c>
      <c r="N98" s="8">
        <v>4</v>
      </c>
      <c r="O98" s="8">
        <v>5</v>
      </c>
      <c r="P98" s="8"/>
      <c r="Q98" s="2">
        <f t="shared" si="12"/>
        <v>47</v>
      </c>
    </row>
    <row r="99" spans="2:17" ht="12.75">
      <c r="B99" s="29" t="s">
        <v>119</v>
      </c>
      <c r="C99" s="29"/>
      <c r="D99" s="12">
        <f>SUM(D94:D98)</f>
        <v>23</v>
      </c>
      <c r="E99" s="12">
        <f aca="true" t="shared" si="14" ref="E99:P99">SUM(E94:E98)</f>
        <v>24</v>
      </c>
      <c r="F99" s="12">
        <f t="shared" si="14"/>
        <v>57</v>
      </c>
      <c r="G99" s="12">
        <f t="shared" si="14"/>
        <v>44</v>
      </c>
      <c r="H99" s="12">
        <f t="shared" si="14"/>
        <v>32</v>
      </c>
      <c r="I99" s="12">
        <f t="shared" si="14"/>
        <v>5</v>
      </c>
      <c r="J99" s="12">
        <f t="shared" si="14"/>
        <v>14</v>
      </c>
      <c r="K99" s="12">
        <f t="shared" si="14"/>
        <v>23</v>
      </c>
      <c r="L99" s="12">
        <f t="shared" si="14"/>
        <v>16</v>
      </c>
      <c r="M99" s="12">
        <f t="shared" si="14"/>
        <v>23</v>
      </c>
      <c r="N99" s="12">
        <f t="shared" si="14"/>
        <v>25</v>
      </c>
      <c r="O99" s="12">
        <f t="shared" si="14"/>
        <v>27</v>
      </c>
      <c r="P99" s="12">
        <f t="shared" si="14"/>
        <v>6</v>
      </c>
      <c r="Q99" s="1">
        <f t="shared" si="12"/>
        <v>319</v>
      </c>
    </row>
    <row r="102" spans="2:17" ht="12.75">
      <c r="B102" s="79" t="s">
        <v>133</v>
      </c>
      <c r="C102" s="79"/>
      <c r="D102" s="80">
        <f aca="true" t="shared" si="15" ref="D102:Q102">D99-D85</f>
        <v>12</v>
      </c>
      <c r="E102" s="80">
        <f t="shared" si="15"/>
        <v>12</v>
      </c>
      <c r="F102" s="80">
        <f t="shared" si="15"/>
        <v>28</v>
      </c>
      <c r="G102" s="80">
        <f t="shared" si="15"/>
        <v>21</v>
      </c>
      <c r="H102" s="80">
        <f t="shared" si="15"/>
        <v>19</v>
      </c>
      <c r="I102" s="80">
        <f t="shared" si="15"/>
        <v>0</v>
      </c>
      <c r="J102" s="80">
        <f t="shared" si="15"/>
        <v>8</v>
      </c>
      <c r="K102" s="80">
        <f t="shared" si="15"/>
        <v>11</v>
      </c>
      <c r="L102" s="80">
        <f t="shared" si="15"/>
        <v>10</v>
      </c>
      <c r="M102" s="80">
        <f t="shared" si="15"/>
        <v>13</v>
      </c>
      <c r="N102" s="80">
        <f t="shared" si="15"/>
        <v>15</v>
      </c>
      <c r="O102" s="80">
        <f t="shared" si="15"/>
        <v>15</v>
      </c>
      <c r="P102" s="80">
        <f t="shared" si="15"/>
        <v>3</v>
      </c>
      <c r="Q102" s="80">
        <f t="shared" si="15"/>
        <v>158</v>
      </c>
    </row>
  </sheetData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B69" sqref="B69:B82"/>
    </sheetView>
  </sheetViews>
  <sheetFormatPr defaultColWidth="11.421875" defaultRowHeight="12.75"/>
  <cols>
    <col min="1" max="1" width="20.421875" style="37" customWidth="1"/>
    <col min="3" max="3" width="16.8515625" style="0" customWidth="1"/>
    <col min="5" max="5" width="20.00390625" style="0" customWidth="1"/>
    <col min="6" max="6" width="22.421875" style="0" customWidth="1"/>
    <col min="7" max="7" width="30.7109375" style="0" customWidth="1"/>
  </cols>
  <sheetData>
    <row r="1" spans="1:7" ht="12.75">
      <c r="A1" s="36">
        <v>30299992002010</v>
      </c>
      <c r="B1" s="34">
        <v>47</v>
      </c>
      <c r="C1" s="34" t="s">
        <v>31</v>
      </c>
      <c r="D1" s="34" t="s">
        <v>32</v>
      </c>
      <c r="E1" s="34" t="s">
        <v>33</v>
      </c>
      <c r="F1" s="35">
        <v>38061.648877314816</v>
      </c>
      <c r="G1" s="35">
        <v>38083.57256944444</v>
      </c>
    </row>
    <row r="2" spans="1:7" ht="12.75">
      <c r="A2" s="36">
        <v>30299992002011</v>
      </c>
      <c r="B2" s="34">
        <v>60</v>
      </c>
      <c r="C2" s="34" t="s">
        <v>31</v>
      </c>
      <c r="D2" s="34" t="s">
        <v>32</v>
      </c>
      <c r="E2" s="34" t="s">
        <v>33</v>
      </c>
      <c r="F2" s="35">
        <v>38061.640069444446</v>
      </c>
      <c r="G2" s="35">
        <v>38083.5721412037</v>
      </c>
    </row>
    <row r="3" spans="1:7" ht="12.75">
      <c r="A3" s="36">
        <v>30299992002012</v>
      </c>
      <c r="B3" s="34">
        <v>60</v>
      </c>
      <c r="C3" s="34" t="s">
        <v>31</v>
      </c>
      <c r="D3" s="34" t="s">
        <v>32</v>
      </c>
      <c r="E3" s="34" t="s">
        <v>33</v>
      </c>
      <c r="F3" s="35">
        <v>38061.63657407407</v>
      </c>
      <c r="G3" s="35">
        <v>38083.57366898148</v>
      </c>
    </row>
    <row r="4" spans="1:7" ht="12.75">
      <c r="A4" s="36">
        <v>30299992002013</v>
      </c>
      <c r="B4" s="34">
        <v>60</v>
      </c>
      <c r="C4" s="34" t="s">
        <v>31</v>
      </c>
      <c r="D4" s="34" t="s">
        <v>32</v>
      </c>
      <c r="E4" s="34" t="s">
        <v>33</v>
      </c>
      <c r="F4" s="35">
        <v>38061.56951388889</v>
      </c>
      <c r="G4" s="35">
        <v>38083.57326388889</v>
      </c>
    </row>
    <row r="5" spans="1:7" ht="12.75">
      <c r="A5" s="36">
        <v>30299992002014</v>
      </c>
      <c r="B5" s="34">
        <v>60</v>
      </c>
      <c r="C5" s="34" t="s">
        <v>31</v>
      </c>
      <c r="D5" s="34" t="s">
        <v>32</v>
      </c>
      <c r="E5" s="34" t="s">
        <v>33</v>
      </c>
      <c r="F5" s="35">
        <v>38061.56015046296</v>
      </c>
      <c r="G5" s="35">
        <v>38083.57408564815</v>
      </c>
    </row>
    <row r="6" spans="1:7" ht="12.75">
      <c r="A6" s="36">
        <v>30299992002016</v>
      </c>
      <c r="B6" s="34">
        <v>36</v>
      </c>
      <c r="C6" s="34" t="s">
        <v>31</v>
      </c>
      <c r="D6" s="34" t="s">
        <v>32</v>
      </c>
      <c r="E6" s="34" t="s">
        <v>33</v>
      </c>
      <c r="F6" s="35">
        <v>38057.456041666665</v>
      </c>
      <c r="G6" s="35">
        <v>38083.57083333333</v>
      </c>
    </row>
    <row r="7" spans="1:7" ht="12.75">
      <c r="A7" s="36">
        <v>30299992002017</v>
      </c>
      <c r="B7" s="34">
        <v>60</v>
      </c>
      <c r="C7" s="34" t="s">
        <v>31</v>
      </c>
      <c r="D7" s="34" t="s">
        <v>32</v>
      </c>
      <c r="E7" s="34" t="s">
        <v>33</v>
      </c>
      <c r="F7" s="35">
        <v>38057.451145833336</v>
      </c>
      <c r="G7" s="35">
        <v>38083.57166666666</v>
      </c>
    </row>
    <row r="8" spans="1:7" ht="12.75">
      <c r="A8" s="36"/>
      <c r="B8" s="34">
        <f>SUM(B1:B7)</f>
        <v>383</v>
      </c>
      <c r="C8" s="34"/>
      <c r="D8" s="34"/>
      <c r="E8" s="34"/>
      <c r="F8" s="35"/>
      <c r="G8" s="35"/>
    </row>
    <row r="9" spans="1:7" ht="12.75">
      <c r="A9" s="36">
        <v>30299992002024</v>
      </c>
      <c r="B9" s="34">
        <v>60</v>
      </c>
      <c r="C9" s="34" t="s">
        <v>31</v>
      </c>
      <c r="D9" s="34" t="s">
        <v>32</v>
      </c>
      <c r="E9" s="34" t="s">
        <v>33</v>
      </c>
      <c r="F9" s="35">
        <v>38035.62868055556</v>
      </c>
      <c r="G9" s="35">
        <v>38070.61565972222</v>
      </c>
    </row>
    <row r="10" spans="1:7" ht="12.75">
      <c r="A10" s="36">
        <v>30299992002025</v>
      </c>
      <c r="B10" s="34">
        <v>50</v>
      </c>
      <c r="C10" s="34" t="s">
        <v>31</v>
      </c>
      <c r="D10" s="34" t="s">
        <v>32</v>
      </c>
      <c r="E10" s="34" t="s">
        <v>33</v>
      </c>
      <c r="F10" s="35">
        <v>38036.574270833335</v>
      </c>
      <c r="G10" s="35">
        <v>38070.61817129629</v>
      </c>
    </row>
    <row r="11" spans="1:7" ht="12.75">
      <c r="A11" s="36">
        <v>30299992002026</v>
      </c>
      <c r="B11" s="34">
        <v>52</v>
      </c>
      <c r="C11" s="34" t="s">
        <v>31</v>
      </c>
      <c r="D11" s="34" t="s">
        <v>32</v>
      </c>
      <c r="E11" s="34" t="s">
        <v>33</v>
      </c>
      <c r="F11" s="35">
        <v>38035.58770833333</v>
      </c>
      <c r="G11" s="35">
        <v>38070.61324074074</v>
      </c>
    </row>
    <row r="12" spans="1:7" ht="12.75">
      <c r="A12" s="36">
        <v>30299992002027</v>
      </c>
      <c r="B12" s="34">
        <v>60</v>
      </c>
      <c r="C12" s="34" t="s">
        <v>31</v>
      </c>
      <c r="D12" s="34" t="s">
        <v>32</v>
      </c>
      <c r="E12" s="34" t="s">
        <v>33</v>
      </c>
      <c r="F12" s="35">
        <v>38035.583125</v>
      </c>
      <c r="G12" s="35">
        <v>38070.61271990741</v>
      </c>
    </row>
    <row r="13" spans="1:7" ht="12.75">
      <c r="A13" s="36">
        <v>30299992002028</v>
      </c>
      <c r="B13" s="34">
        <v>29</v>
      </c>
      <c r="C13" s="34" t="s">
        <v>31</v>
      </c>
      <c r="D13" s="34" t="s">
        <v>32</v>
      </c>
      <c r="E13" s="34" t="s">
        <v>33</v>
      </c>
      <c r="F13" s="35">
        <v>38035.56543981482</v>
      </c>
      <c r="G13" s="35">
        <v>38070.608715277776</v>
      </c>
    </row>
    <row r="14" spans="1:7" ht="12.75">
      <c r="A14" s="36">
        <v>30299992002029</v>
      </c>
      <c r="B14" s="34">
        <v>60</v>
      </c>
      <c r="C14" s="34" t="s">
        <v>31</v>
      </c>
      <c r="D14" s="34" t="s">
        <v>32</v>
      </c>
      <c r="E14" s="34" t="s">
        <v>33</v>
      </c>
      <c r="F14" s="35">
        <v>38035.561956018515</v>
      </c>
      <c r="G14" s="35">
        <v>38070.61178240741</v>
      </c>
    </row>
    <row r="15" spans="1:7" ht="12.75">
      <c r="A15" s="36">
        <v>30299992002030</v>
      </c>
      <c r="B15" s="34">
        <v>41</v>
      </c>
      <c r="C15" s="34" t="s">
        <v>31</v>
      </c>
      <c r="D15" s="34" t="s">
        <v>32</v>
      </c>
      <c r="E15" s="34" t="s">
        <v>33</v>
      </c>
      <c r="F15" s="35">
        <v>38035.55164351852</v>
      </c>
      <c r="G15" s="35">
        <v>38070.60791666667</v>
      </c>
    </row>
    <row r="16" spans="1:7" ht="12.75">
      <c r="A16" s="36">
        <v>30299992002031</v>
      </c>
      <c r="B16" s="34">
        <v>17</v>
      </c>
      <c r="C16" s="34" t="s">
        <v>31</v>
      </c>
      <c r="D16" s="34" t="s">
        <v>32</v>
      </c>
      <c r="E16" s="34" t="s">
        <v>33</v>
      </c>
      <c r="F16" s="35">
        <v>38035.54184027778</v>
      </c>
      <c r="G16" s="35">
        <v>38070.60716435185</v>
      </c>
    </row>
    <row r="17" spans="1:7" ht="12.75">
      <c r="A17" s="36">
        <v>30299992002032</v>
      </c>
      <c r="B17" s="34">
        <v>60</v>
      </c>
      <c r="C17" s="34" t="s">
        <v>31</v>
      </c>
      <c r="D17" s="34" t="s">
        <v>32</v>
      </c>
      <c r="E17" s="34" t="s">
        <v>33</v>
      </c>
      <c r="F17" s="35">
        <v>38035.48300925926</v>
      </c>
      <c r="G17" s="35">
        <v>38070.60928240741</v>
      </c>
    </row>
    <row r="18" spans="1:7" ht="12.75">
      <c r="A18" s="36">
        <v>30299992002033</v>
      </c>
      <c r="B18" s="34">
        <v>60</v>
      </c>
      <c r="C18" s="34" t="s">
        <v>31</v>
      </c>
      <c r="D18" s="34" t="s">
        <v>32</v>
      </c>
      <c r="E18" s="34" t="s">
        <v>33</v>
      </c>
      <c r="F18" s="35">
        <v>38035.46855324074</v>
      </c>
      <c r="G18" s="35">
        <v>38070.60498842593</v>
      </c>
    </row>
    <row r="19" spans="1:7" ht="12.75">
      <c r="A19" s="36">
        <v>30299992002034</v>
      </c>
      <c r="B19" s="34">
        <v>26</v>
      </c>
      <c r="C19" s="34" t="s">
        <v>31</v>
      </c>
      <c r="D19" s="34" t="s">
        <v>32</v>
      </c>
      <c r="E19" s="34" t="s">
        <v>33</v>
      </c>
      <c r="F19" s="35">
        <v>38035.421875</v>
      </c>
      <c r="G19" s="35">
        <v>38070.616273148145</v>
      </c>
    </row>
    <row r="20" spans="1:7" ht="12.75">
      <c r="A20" s="36">
        <v>30299992002035</v>
      </c>
      <c r="B20" s="34">
        <v>60</v>
      </c>
      <c r="C20" s="34" t="s">
        <v>31</v>
      </c>
      <c r="D20" s="34" t="s">
        <v>32</v>
      </c>
      <c r="E20" s="34" t="s">
        <v>33</v>
      </c>
      <c r="F20" s="35">
        <v>38035.41305555555</v>
      </c>
      <c r="G20" s="35">
        <v>38070.61127314815</v>
      </c>
    </row>
    <row r="21" spans="1:7" ht="12.75">
      <c r="A21" s="36">
        <v>30299992002036</v>
      </c>
      <c r="B21" s="34">
        <v>60</v>
      </c>
      <c r="C21" s="34" t="s">
        <v>31</v>
      </c>
      <c r="D21" s="34" t="s">
        <v>32</v>
      </c>
      <c r="E21" s="34" t="s">
        <v>33</v>
      </c>
      <c r="F21" s="35">
        <v>38027.67521990741</v>
      </c>
      <c r="G21" s="35">
        <v>38070.61519675926</v>
      </c>
    </row>
    <row r="22" spans="1:7" ht="12.75">
      <c r="A22" s="36">
        <v>30299992002037</v>
      </c>
      <c r="B22" s="34">
        <v>60</v>
      </c>
      <c r="C22" s="34" t="s">
        <v>31</v>
      </c>
      <c r="D22" s="34" t="s">
        <v>32</v>
      </c>
      <c r="E22" s="34" t="s">
        <v>33</v>
      </c>
      <c r="F22" s="35">
        <v>38027.66804398148</v>
      </c>
      <c r="G22" s="35">
        <v>38070.6178125</v>
      </c>
    </row>
    <row r="23" spans="1:7" ht="12.75">
      <c r="A23" s="36">
        <v>30299992002038</v>
      </c>
      <c r="B23" s="34">
        <v>60</v>
      </c>
      <c r="C23" s="34" t="s">
        <v>31</v>
      </c>
      <c r="D23" s="34" t="s">
        <v>32</v>
      </c>
      <c r="E23" s="34" t="s">
        <v>33</v>
      </c>
      <c r="F23" s="35">
        <v>38027.53909722222</v>
      </c>
      <c r="G23" s="35">
        <v>38070.609976851854</v>
      </c>
    </row>
    <row r="24" spans="1:7" ht="12.75">
      <c r="A24" s="36">
        <v>30299992002039</v>
      </c>
      <c r="B24" s="34">
        <v>60</v>
      </c>
      <c r="C24" s="34" t="s">
        <v>31</v>
      </c>
      <c r="D24" s="34" t="s">
        <v>32</v>
      </c>
      <c r="E24" s="34" t="s">
        <v>33</v>
      </c>
      <c r="F24" s="35">
        <v>38027.53021990741</v>
      </c>
      <c r="G24" s="35">
        <v>38070.61069444445</v>
      </c>
    </row>
    <row r="25" spans="1:7" ht="12.75">
      <c r="A25" s="36"/>
      <c r="B25" s="34">
        <f>SUM(B9:B24)</f>
        <v>815</v>
      </c>
      <c r="C25" s="34"/>
      <c r="D25" s="34"/>
      <c r="E25" s="34"/>
      <c r="F25" s="35"/>
      <c r="G25" s="35"/>
    </row>
    <row r="26" spans="1:7" ht="12.75">
      <c r="A26" s="36">
        <v>30299992002070</v>
      </c>
      <c r="B26" s="34">
        <v>61</v>
      </c>
      <c r="C26" s="34" t="s">
        <v>31</v>
      </c>
      <c r="D26" s="34" t="s">
        <v>32</v>
      </c>
      <c r="E26" s="34" t="s">
        <v>33</v>
      </c>
      <c r="F26" s="35">
        <v>37965.67579861111</v>
      </c>
      <c r="G26" s="35">
        <v>38001.48504629629</v>
      </c>
    </row>
    <row r="27" spans="1:7" ht="12.75">
      <c r="A27" s="36">
        <v>30299992002071</v>
      </c>
      <c r="B27" s="34">
        <v>50</v>
      </c>
      <c r="C27" s="34" t="s">
        <v>31</v>
      </c>
      <c r="D27" s="34" t="s">
        <v>32</v>
      </c>
      <c r="E27" s="34" t="s">
        <v>33</v>
      </c>
      <c r="F27" s="35">
        <v>37965.51734953704</v>
      </c>
      <c r="G27" s="35">
        <v>38001.47525462963</v>
      </c>
    </row>
    <row r="28" spans="1:7" ht="12.75">
      <c r="A28" s="36">
        <v>30299992002072</v>
      </c>
      <c r="B28" s="34">
        <v>57</v>
      </c>
      <c r="C28" s="34" t="s">
        <v>31</v>
      </c>
      <c r="D28" s="34" t="s">
        <v>32</v>
      </c>
      <c r="E28" s="34" t="s">
        <v>33</v>
      </c>
      <c r="F28" s="35">
        <v>37965.50952546296</v>
      </c>
      <c r="G28" s="35">
        <v>38001.47769675926</v>
      </c>
    </row>
    <row r="29" spans="1:7" ht="12.75">
      <c r="A29" s="36">
        <v>30299992002073</v>
      </c>
      <c r="B29" s="34">
        <v>46</v>
      </c>
      <c r="C29" s="34" t="s">
        <v>31</v>
      </c>
      <c r="D29" s="34" t="s">
        <v>32</v>
      </c>
      <c r="E29" s="34" t="s">
        <v>33</v>
      </c>
      <c r="F29" s="35">
        <v>37965.49150462963</v>
      </c>
      <c r="G29" s="35">
        <v>38001.48025462963</v>
      </c>
    </row>
    <row r="30" spans="1:7" ht="12.75">
      <c r="A30" s="36">
        <v>30299992002074</v>
      </c>
      <c r="B30" s="34">
        <v>45</v>
      </c>
      <c r="C30" s="34" t="s">
        <v>31</v>
      </c>
      <c r="D30" s="34" t="s">
        <v>32</v>
      </c>
      <c r="E30" s="34" t="s">
        <v>33</v>
      </c>
      <c r="F30" s="35">
        <v>37965.48423611111</v>
      </c>
      <c r="G30" s="35">
        <v>38001.48222222222</v>
      </c>
    </row>
    <row r="31" spans="1:7" ht="12.75">
      <c r="A31" s="36">
        <v>30299992002075</v>
      </c>
      <c r="B31" s="34">
        <v>34</v>
      </c>
      <c r="C31" s="34" t="s">
        <v>31</v>
      </c>
      <c r="D31" s="34" t="s">
        <v>32</v>
      </c>
      <c r="E31" s="34" t="s">
        <v>33</v>
      </c>
      <c r="F31" s="35">
        <v>37965.470509259256</v>
      </c>
      <c r="G31" s="35">
        <v>38001.41946759259</v>
      </c>
    </row>
    <row r="32" spans="1:7" ht="12.75">
      <c r="A32" s="36"/>
      <c r="B32" s="34">
        <f>SUM(B26:B31)</f>
        <v>293</v>
      </c>
      <c r="C32" s="34"/>
      <c r="D32" s="34"/>
      <c r="E32" s="34"/>
      <c r="F32" s="35"/>
      <c r="G32" s="35"/>
    </row>
    <row r="33" spans="1:7" ht="12.75">
      <c r="A33" s="36">
        <v>30299992002100</v>
      </c>
      <c r="B33" s="34">
        <v>60</v>
      </c>
      <c r="C33" s="34" t="s">
        <v>31</v>
      </c>
      <c r="D33" s="34" t="s">
        <v>32</v>
      </c>
      <c r="E33" s="34" t="s">
        <v>33</v>
      </c>
      <c r="F33" s="35">
        <v>38075.559375</v>
      </c>
      <c r="G33" s="35">
        <v>38180.48585648148</v>
      </c>
    </row>
    <row r="34" spans="1:7" ht="12.75">
      <c r="A34" s="36">
        <v>30299992002101</v>
      </c>
      <c r="B34" s="34">
        <v>36</v>
      </c>
      <c r="C34" s="34" t="s">
        <v>31</v>
      </c>
      <c r="D34" s="34" t="s">
        <v>32</v>
      </c>
      <c r="E34" s="34" t="s">
        <v>33</v>
      </c>
      <c r="F34" s="35">
        <v>38076.582395833335</v>
      </c>
      <c r="G34" s="35">
        <v>38180.48509259259</v>
      </c>
    </row>
    <row r="35" spans="1:7" ht="12.75">
      <c r="A35" s="36">
        <v>30299992002102</v>
      </c>
      <c r="B35" s="34">
        <v>60</v>
      </c>
      <c r="C35" s="34" t="s">
        <v>31</v>
      </c>
      <c r="D35" s="34" t="s">
        <v>32</v>
      </c>
      <c r="E35" s="34" t="s">
        <v>33</v>
      </c>
      <c r="F35" s="35">
        <v>38075.57765046296</v>
      </c>
      <c r="G35" s="35">
        <v>38180.48658564815</v>
      </c>
    </row>
    <row r="36" spans="1:7" ht="12.75">
      <c r="A36" s="36">
        <v>30299992002103</v>
      </c>
      <c r="B36" s="34">
        <v>27</v>
      </c>
      <c r="C36" s="34" t="s">
        <v>31</v>
      </c>
      <c r="D36" s="34" t="s">
        <v>32</v>
      </c>
      <c r="E36" s="34" t="s">
        <v>33</v>
      </c>
      <c r="F36" s="35">
        <v>38075.5815162037</v>
      </c>
      <c r="G36" s="35">
        <v>38180.484444444446</v>
      </c>
    </row>
    <row r="37" spans="1:7" ht="12.75">
      <c r="A37" s="36"/>
      <c r="B37" s="34">
        <f>SUM(B33:B36)</f>
        <v>183</v>
      </c>
      <c r="C37" s="34"/>
      <c r="D37" s="34"/>
      <c r="E37" s="34"/>
      <c r="F37" s="35"/>
      <c r="G37" s="35"/>
    </row>
    <row r="38" spans="1:7" ht="12.75">
      <c r="A38" s="36">
        <v>30299992002122</v>
      </c>
      <c r="B38" s="34">
        <v>60</v>
      </c>
      <c r="C38" s="34" t="s">
        <v>31</v>
      </c>
      <c r="D38" s="34" t="s">
        <v>32</v>
      </c>
      <c r="E38" s="34" t="s">
        <v>33</v>
      </c>
      <c r="F38" s="35">
        <v>38230.4753587963</v>
      </c>
      <c r="G38" s="35">
        <v>38281.448229166665</v>
      </c>
    </row>
    <row r="39" spans="1:7" ht="12.75">
      <c r="A39" s="36">
        <v>30299992002123</v>
      </c>
      <c r="B39" s="34">
        <v>60</v>
      </c>
      <c r="C39" s="34" t="s">
        <v>31</v>
      </c>
      <c r="D39" s="34" t="s">
        <v>32</v>
      </c>
      <c r="E39" s="34" t="s">
        <v>33</v>
      </c>
      <c r="F39" s="35">
        <v>38230.47508101852</v>
      </c>
      <c r="G39" s="35">
        <v>38281.450324074074</v>
      </c>
    </row>
    <row r="40" spans="1:7" ht="12.75">
      <c r="A40" s="36">
        <v>30299992002124</v>
      </c>
      <c r="B40" s="34">
        <v>60</v>
      </c>
      <c r="C40" s="34" t="s">
        <v>31</v>
      </c>
      <c r="D40" s="34" t="s">
        <v>32</v>
      </c>
      <c r="E40" s="34" t="s">
        <v>33</v>
      </c>
      <c r="F40" s="35">
        <v>38230.47429398148</v>
      </c>
      <c r="G40" s="35">
        <v>38281.45130787037</v>
      </c>
    </row>
    <row r="41" spans="1:7" ht="12.75">
      <c r="A41" s="36">
        <v>30299992002125</v>
      </c>
      <c r="B41" s="34">
        <v>60</v>
      </c>
      <c r="C41" s="34" t="s">
        <v>31</v>
      </c>
      <c r="D41" s="34" t="s">
        <v>32</v>
      </c>
      <c r="E41" s="34" t="s">
        <v>33</v>
      </c>
      <c r="F41" s="35">
        <v>38230.4796875</v>
      </c>
      <c r="G41" s="35">
        <v>38281.44908564815</v>
      </c>
    </row>
    <row r="42" spans="1:7" ht="12.75">
      <c r="A42" s="36">
        <v>30299992002126</v>
      </c>
      <c r="B42" s="34">
        <v>60</v>
      </c>
      <c r="C42" s="34" t="s">
        <v>31</v>
      </c>
      <c r="D42" s="34" t="s">
        <v>32</v>
      </c>
      <c r="E42" s="34" t="s">
        <v>33</v>
      </c>
      <c r="F42" s="35">
        <v>38233.430868055555</v>
      </c>
      <c r="G42" s="35">
        <v>38281.44002314815</v>
      </c>
    </row>
    <row r="43" spans="1:7" ht="12.75">
      <c r="A43" s="36">
        <v>30299992002127</v>
      </c>
      <c r="B43" s="34">
        <v>60</v>
      </c>
      <c r="C43" s="34" t="s">
        <v>31</v>
      </c>
      <c r="D43" s="34" t="s">
        <v>32</v>
      </c>
      <c r="E43" s="34" t="s">
        <v>33</v>
      </c>
      <c r="F43" s="35">
        <v>38233.43072916667</v>
      </c>
      <c r="G43" s="35">
        <v>38281.44241898148</v>
      </c>
    </row>
    <row r="44" spans="1:7" ht="12.75">
      <c r="A44" s="36">
        <v>30299992002128</v>
      </c>
      <c r="B44" s="34">
        <v>60</v>
      </c>
      <c r="C44" s="34" t="s">
        <v>31</v>
      </c>
      <c r="D44" s="34" t="s">
        <v>32</v>
      </c>
      <c r="E44" s="34" t="s">
        <v>33</v>
      </c>
      <c r="F44" s="35">
        <v>38233.46591435185</v>
      </c>
      <c r="G44" s="35">
        <v>38281.47101851852</v>
      </c>
    </row>
    <row r="45" spans="1:7" ht="12.75">
      <c r="A45" s="36">
        <v>30299992002129</v>
      </c>
      <c r="B45" s="34">
        <v>60</v>
      </c>
      <c r="C45" s="34" t="s">
        <v>31</v>
      </c>
      <c r="D45" s="34" t="s">
        <v>32</v>
      </c>
      <c r="E45" s="34" t="s">
        <v>33</v>
      </c>
      <c r="F45" s="35">
        <v>38233.469664351855</v>
      </c>
      <c r="G45" s="35">
        <v>38281.471597222226</v>
      </c>
    </row>
    <row r="46" spans="1:7" ht="12.75">
      <c r="A46" s="36">
        <v>30299992002130</v>
      </c>
      <c r="B46" s="34">
        <v>60</v>
      </c>
      <c r="C46" s="34" t="s">
        <v>31</v>
      </c>
      <c r="D46" s="34" t="s">
        <v>32</v>
      </c>
      <c r="E46" s="34" t="s">
        <v>33</v>
      </c>
      <c r="F46" s="35">
        <v>38233.47613425926</v>
      </c>
      <c r="G46" s="35">
        <v>38281.46908564815</v>
      </c>
    </row>
    <row r="47" spans="1:7" ht="12.75">
      <c r="A47" s="36">
        <v>30299992002131</v>
      </c>
      <c r="B47" s="34">
        <v>29</v>
      </c>
      <c r="C47" s="34" t="s">
        <v>31</v>
      </c>
      <c r="D47" s="34" t="s">
        <v>32</v>
      </c>
      <c r="E47" s="34" t="s">
        <v>33</v>
      </c>
      <c r="F47" s="35">
        <v>38252.44619212963</v>
      </c>
      <c r="G47" s="35">
        <v>38281.46973379629</v>
      </c>
    </row>
    <row r="48" spans="1:7" ht="12.75">
      <c r="A48" s="36">
        <v>30299992002132</v>
      </c>
      <c r="B48" s="34">
        <v>60</v>
      </c>
      <c r="C48" s="34" t="s">
        <v>31</v>
      </c>
      <c r="D48" s="34" t="s">
        <v>32</v>
      </c>
      <c r="E48" s="34" t="s">
        <v>33</v>
      </c>
      <c r="F48" s="35">
        <v>38233.48207175926</v>
      </c>
      <c r="G48" s="35">
        <v>38281.46726851852</v>
      </c>
    </row>
    <row r="49" spans="1:7" ht="12.75">
      <c r="A49" s="36">
        <v>30299992002133</v>
      </c>
      <c r="B49" s="34">
        <v>60</v>
      </c>
      <c r="C49" s="34" t="s">
        <v>31</v>
      </c>
      <c r="D49" s="34" t="s">
        <v>32</v>
      </c>
      <c r="E49" s="34" t="s">
        <v>33</v>
      </c>
      <c r="F49" s="35">
        <v>38233.54902777778</v>
      </c>
      <c r="G49" s="35">
        <v>38281.465787037036</v>
      </c>
    </row>
    <row r="50" spans="1:7" ht="12.75">
      <c r="A50" s="36">
        <v>30299992002134</v>
      </c>
      <c r="B50" s="34">
        <v>24</v>
      </c>
      <c r="C50" s="34" t="s">
        <v>31</v>
      </c>
      <c r="D50" s="34" t="s">
        <v>32</v>
      </c>
      <c r="E50" s="34" t="s">
        <v>33</v>
      </c>
      <c r="F50" s="35">
        <v>38233.54887731482</v>
      </c>
      <c r="G50" s="35">
        <v>38281.46638888889</v>
      </c>
    </row>
    <row r="51" spans="1:7" ht="12.75">
      <c r="A51" s="36">
        <v>30299992002135</v>
      </c>
      <c r="B51" s="34">
        <v>60</v>
      </c>
      <c r="C51" s="34" t="s">
        <v>31</v>
      </c>
      <c r="D51" s="34" t="s">
        <v>32</v>
      </c>
      <c r="E51" s="34" t="s">
        <v>33</v>
      </c>
      <c r="F51" s="35">
        <v>38233.54914351852</v>
      </c>
      <c r="G51" s="35">
        <v>38281.44325231481</v>
      </c>
    </row>
    <row r="52" spans="1:7" ht="12.75">
      <c r="A52" s="36">
        <v>30299992002136</v>
      </c>
      <c r="B52" s="34">
        <v>44</v>
      </c>
      <c r="C52" s="34" t="s">
        <v>31</v>
      </c>
      <c r="D52" s="34" t="s">
        <v>32</v>
      </c>
      <c r="E52" s="34" t="s">
        <v>33</v>
      </c>
      <c r="F52" s="35">
        <v>38252.4578587963</v>
      </c>
      <c r="G52" s="35">
        <v>38281.44149305556</v>
      </c>
    </row>
    <row r="53" spans="1:7" ht="12.75">
      <c r="A53" s="36">
        <v>30299992002139</v>
      </c>
      <c r="B53" s="34">
        <v>14</v>
      </c>
      <c r="C53" s="34" t="s">
        <v>31</v>
      </c>
      <c r="D53" s="34" t="s">
        <v>32</v>
      </c>
      <c r="E53" s="34" t="s">
        <v>33</v>
      </c>
      <c r="F53" s="35">
        <v>38246.60325231482</v>
      </c>
      <c r="G53" s="35">
        <v>38281.450833333336</v>
      </c>
    </row>
    <row r="54" spans="1:7" ht="12.75">
      <c r="A54" s="36">
        <v>30299992002145</v>
      </c>
      <c r="B54" s="34">
        <v>60</v>
      </c>
      <c r="C54" s="34" t="s">
        <v>31</v>
      </c>
      <c r="D54" s="34" t="s">
        <v>32</v>
      </c>
      <c r="E54" s="34" t="s">
        <v>33</v>
      </c>
      <c r="F54" s="35">
        <v>38253.47715277778</v>
      </c>
      <c r="G54" s="35">
        <v>38281.44086805556</v>
      </c>
    </row>
    <row r="55" spans="1:7" ht="12.75">
      <c r="A55" s="36">
        <v>30299992002146</v>
      </c>
      <c r="B55" s="34">
        <v>14</v>
      </c>
      <c r="C55" s="34" t="s">
        <v>31</v>
      </c>
      <c r="D55" s="34" t="s">
        <v>32</v>
      </c>
      <c r="E55" s="34" t="s">
        <v>33</v>
      </c>
      <c r="F55" s="35">
        <v>38253.59988425926</v>
      </c>
      <c r="G55" s="35">
        <v>38281.43921296296</v>
      </c>
    </row>
    <row r="56" spans="1:7" ht="12.75">
      <c r="A56" s="36">
        <v>30299992002147</v>
      </c>
      <c r="B56" s="34">
        <v>60</v>
      </c>
      <c r="C56" s="34" t="s">
        <v>31</v>
      </c>
      <c r="D56" s="34" t="s">
        <v>32</v>
      </c>
      <c r="E56" s="34" t="s">
        <v>33</v>
      </c>
      <c r="F56" s="35">
        <v>38253.599594907406</v>
      </c>
      <c r="G56" s="35">
        <v>38281.464479166665</v>
      </c>
    </row>
    <row r="57" spans="1:7" ht="12.75">
      <c r="A57" s="36">
        <v>30299992002148</v>
      </c>
      <c r="B57" s="34">
        <v>60</v>
      </c>
      <c r="C57" s="34" t="s">
        <v>31</v>
      </c>
      <c r="D57" s="34" t="s">
        <v>32</v>
      </c>
      <c r="E57" s="34" t="s">
        <v>33</v>
      </c>
      <c r="F57" s="35">
        <v>38253.61678240741</v>
      </c>
      <c r="G57" s="35">
        <v>38281.46523148148</v>
      </c>
    </row>
    <row r="58" spans="1:7" ht="12.75">
      <c r="A58" s="36">
        <v>30299992002149</v>
      </c>
      <c r="B58" s="34">
        <v>60</v>
      </c>
      <c r="C58" s="34" t="s">
        <v>31</v>
      </c>
      <c r="D58" s="34" t="s">
        <v>32</v>
      </c>
      <c r="E58" s="34" t="s">
        <v>33</v>
      </c>
      <c r="F58" s="35">
        <v>38253.61665509259</v>
      </c>
      <c r="G58" s="35">
        <v>38281.468136574076</v>
      </c>
    </row>
    <row r="59" spans="1:7" ht="12.75">
      <c r="A59" s="36">
        <v>30299992002150</v>
      </c>
      <c r="B59" s="34">
        <v>60</v>
      </c>
      <c r="C59" s="34" t="s">
        <v>31</v>
      </c>
      <c r="D59" s="34" t="s">
        <v>32</v>
      </c>
      <c r="E59" s="34" t="s">
        <v>33</v>
      </c>
      <c r="F59" s="35">
        <v>38253.62142361111</v>
      </c>
      <c r="G59" s="35">
        <v>38281.46357638889</v>
      </c>
    </row>
    <row r="60" spans="1:7" ht="12.75">
      <c r="A60" s="36">
        <v>30299992002151</v>
      </c>
      <c r="B60" s="34">
        <v>49</v>
      </c>
      <c r="C60" s="34" t="s">
        <v>31</v>
      </c>
      <c r="D60" s="34" t="s">
        <v>32</v>
      </c>
      <c r="E60" s="34" t="s">
        <v>33</v>
      </c>
      <c r="F60" s="35">
        <v>38254.38103009259</v>
      </c>
      <c r="G60" s="35">
        <v>38281.47023148148</v>
      </c>
    </row>
    <row r="61" spans="1:7" ht="12.75">
      <c r="A61" s="36">
        <v>30299992002152</v>
      </c>
      <c r="B61" s="34">
        <v>60</v>
      </c>
      <c r="C61" s="34" t="s">
        <v>31</v>
      </c>
      <c r="D61" s="34" t="s">
        <v>32</v>
      </c>
      <c r="E61" s="34" t="s">
        <v>33</v>
      </c>
      <c r="F61" s="35">
        <v>38254.38644675926</v>
      </c>
      <c r="G61" s="35">
        <v>38281.45329861111</v>
      </c>
    </row>
    <row r="62" spans="1:7" ht="12.75">
      <c r="A62" s="36">
        <v>30299992002153</v>
      </c>
      <c r="B62" s="34">
        <v>60</v>
      </c>
      <c r="C62" s="34" t="s">
        <v>31</v>
      </c>
      <c r="D62" s="34" t="s">
        <v>32</v>
      </c>
      <c r="E62" s="34" t="s">
        <v>33</v>
      </c>
      <c r="F62" s="35">
        <v>38254.391539351855</v>
      </c>
      <c r="G62" s="35">
        <v>38281.44975694444</v>
      </c>
    </row>
    <row r="63" spans="1:7" ht="12.75">
      <c r="A63" s="36">
        <v>30299992002154</v>
      </c>
      <c r="B63" s="34">
        <v>60</v>
      </c>
      <c r="C63" s="34" t="s">
        <v>31</v>
      </c>
      <c r="D63" s="34" t="s">
        <v>32</v>
      </c>
      <c r="E63" s="34" t="s">
        <v>33</v>
      </c>
      <c r="F63" s="35">
        <v>38254.425833333335</v>
      </c>
      <c r="G63" s="35">
        <v>38281.451886574076</v>
      </c>
    </row>
    <row r="64" spans="1:7" ht="12.75">
      <c r="A64" s="36">
        <v>30299992002155</v>
      </c>
      <c r="B64" s="34">
        <v>60</v>
      </c>
      <c r="C64" s="34" t="s">
        <v>31</v>
      </c>
      <c r="D64" s="34" t="s">
        <v>32</v>
      </c>
      <c r="E64" s="34" t="s">
        <v>33</v>
      </c>
      <c r="F64" s="35">
        <v>38254.40362268518</v>
      </c>
      <c r="G64" s="35">
        <v>38281.45248842592</v>
      </c>
    </row>
    <row r="65" spans="1:7" ht="12.75">
      <c r="A65" s="36">
        <v>30299992002156</v>
      </c>
      <c r="B65" s="34">
        <v>60</v>
      </c>
      <c r="C65" s="34" t="s">
        <v>31</v>
      </c>
      <c r="D65" s="34" t="s">
        <v>32</v>
      </c>
      <c r="E65" s="34" t="s">
        <v>33</v>
      </c>
      <c r="F65" s="35">
        <v>38254.408483796295</v>
      </c>
      <c r="G65" s="35">
        <v>38281.45574074074</v>
      </c>
    </row>
    <row r="66" spans="1:7" ht="12.75">
      <c r="A66" s="36">
        <v>30299992002157</v>
      </c>
      <c r="B66" s="34">
        <v>60</v>
      </c>
      <c r="C66" s="34" t="s">
        <v>31</v>
      </c>
      <c r="D66" s="34" t="s">
        <v>32</v>
      </c>
      <c r="E66" s="34" t="s">
        <v>33</v>
      </c>
      <c r="F66" s="35">
        <v>38254.41740740741</v>
      </c>
      <c r="G66" s="35">
        <v>38281.45459490741</v>
      </c>
    </row>
    <row r="67" spans="1:7" ht="12.75">
      <c r="A67" s="36">
        <v>30299992002158</v>
      </c>
      <c r="B67" s="34">
        <v>27</v>
      </c>
      <c r="C67" s="34" t="s">
        <v>31</v>
      </c>
      <c r="D67" s="34" t="s">
        <v>32</v>
      </c>
      <c r="E67" s="34" t="s">
        <v>33</v>
      </c>
      <c r="F67" s="35">
        <v>38254.42863425926</v>
      </c>
      <c r="G67" s="35">
        <v>38281.45391203704</v>
      </c>
    </row>
    <row r="68" spans="1:7" ht="12.75">
      <c r="A68" s="36"/>
      <c r="B68" s="34">
        <f>SUM(B38:B67)</f>
        <v>1581</v>
      </c>
      <c r="C68" s="34"/>
      <c r="D68" s="34"/>
      <c r="E68" s="34"/>
      <c r="F68" s="35"/>
      <c r="G68" s="35"/>
    </row>
    <row r="69" spans="1:7" ht="12.75">
      <c r="A69" s="36">
        <v>30299992002183</v>
      </c>
      <c r="B69" s="34">
        <v>60</v>
      </c>
      <c r="C69" s="34" t="s">
        <v>31</v>
      </c>
      <c r="D69" s="34" t="s">
        <v>32</v>
      </c>
      <c r="E69" s="34" t="s">
        <v>33</v>
      </c>
      <c r="F69" s="35">
        <v>38342.41670138889</v>
      </c>
      <c r="G69" s="35">
        <v>38390.426932870374</v>
      </c>
    </row>
    <row r="70" spans="1:7" ht="12.75">
      <c r="A70" s="36">
        <v>30299992002184</v>
      </c>
      <c r="B70" s="34">
        <v>38</v>
      </c>
      <c r="C70" s="34" t="s">
        <v>31</v>
      </c>
      <c r="D70" s="34" t="s">
        <v>32</v>
      </c>
      <c r="E70" s="34" t="s">
        <v>33</v>
      </c>
      <c r="F70" s="35">
        <v>38342.53958333333</v>
      </c>
      <c r="G70" s="35">
        <v>38390.430300925924</v>
      </c>
    </row>
    <row r="71" spans="1:7" ht="12.75">
      <c r="A71" s="36">
        <v>30299992002185</v>
      </c>
      <c r="B71" s="34">
        <v>60</v>
      </c>
      <c r="C71" s="34" t="s">
        <v>31</v>
      </c>
      <c r="D71" s="34" t="s">
        <v>32</v>
      </c>
      <c r="E71" s="34" t="s">
        <v>33</v>
      </c>
      <c r="F71" s="35">
        <v>38342.53717592593</v>
      </c>
      <c r="G71" s="35">
        <v>38390.43105324074</v>
      </c>
    </row>
    <row r="72" spans="1:7" ht="12.75">
      <c r="A72" s="36">
        <v>30299992002186</v>
      </c>
      <c r="B72" s="34">
        <v>60</v>
      </c>
      <c r="C72" s="34" t="s">
        <v>31</v>
      </c>
      <c r="D72" s="34" t="s">
        <v>32</v>
      </c>
      <c r="E72" s="34" t="s">
        <v>33</v>
      </c>
      <c r="F72" s="35">
        <v>38342.53763888889</v>
      </c>
      <c r="G72" s="35">
        <v>38390.43236111111</v>
      </c>
    </row>
    <row r="73" spans="1:7" ht="12.75">
      <c r="A73" s="36">
        <v>30299992002187</v>
      </c>
      <c r="B73" s="34">
        <v>60</v>
      </c>
      <c r="C73" s="34" t="s">
        <v>31</v>
      </c>
      <c r="D73" s="34" t="s">
        <v>32</v>
      </c>
      <c r="E73" s="34" t="s">
        <v>33</v>
      </c>
      <c r="F73" s="35">
        <v>38342.5369212963</v>
      </c>
      <c r="G73" s="35">
        <v>38390.42953703704</v>
      </c>
    </row>
    <row r="74" spans="1:7" ht="12.75">
      <c r="A74" s="36">
        <v>30299992002188</v>
      </c>
      <c r="B74" s="34">
        <v>60</v>
      </c>
      <c r="C74" s="34" t="s">
        <v>31</v>
      </c>
      <c r="D74" s="34" t="s">
        <v>32</v>
      </c>
      <c r="E74" s="34" t="s">
        <v>33</v>
      </c>
      <c r="F74" s="35">
        <v>38342.53743055555</v>
      </c>
      <c r="G74" s="35">
        <v>38390.431805555556</v>
      </c>
    </row>
    <row r="75" spans="1:7" ht="12.75">
      <c r="A75" s="36">
        <v>30299992002189</v>
      </c>
      <c r="B75" s="34">
        <v>60</v>
      </c>
      <c r="C75" s="34" t="s">
        <v>31</v>
      </c>
      <c r="D75" s="34" t="s">
        <v>32</v>
      </c>
      <c r="E75" s="34" t="s">
        <v>33</v>
      </c>
      <c r="F75" s="35">
        <v>38342.553935185184</v>
      </c>
      <c r="G75" s="35">
        <v>38390.433229166665</v>
      </c>
    </row>
    <row r="76" spans="1:7" ht="12.75">
      <c r="A76" s="36">
        <v>30299992002190</v>
      </c>
      <c r="B76" s="34">
        <v>39</v>
      </c>
      <c r="C76" s="34" t="s">
        <v>31</v>
      </c>
      <c r="D76" s="34" t="s">
        <v>32</v>
      </c>
      <c r="E76" s="34" t="s">
        <v>33</v>
      </c>
      <c r="F76" s="35">
        <v>38342.55375</v>
      </c>
      <c r="G76" s="35">
        <v>38390.4328125</v>
      </c>
    </row>
    <row r="77" spans="1:7" ht="12.75">
      <c r="A77" s="36">
        <v>30299992002191</v>
      </c>
      <c r="B77" s="34">
        <v>60</v>
      </c>
      <c r="C77" s="34" t="s">
        <v>31</v>
      </c>
      <c r="D77" s="34" t="s">
        <v>32</v>
      </c>
      <c r="E77" s="34" t="s">
        <v>33</v>
      </c>
      <c r="F77" s="35">
        <v>38342.55357638889</v>
      </c>
      <c r="G77" s="35">
        <v>38390.42760416667</v>
      </c>
    </row>
    <row r="78" spans="1:7" ht="12.75">
      <c r="A78" s="36">
        <v>30299992002192</v>
      </c>
      <c r="B78" s="34">
        <v>60</v>
      </c>
      <c r="C78" s="34" t="s">
        <v>31</v>
      </c>
      <c r="D78" s="34" t="s">
        <v>32</v>
      </c>
      <c r="E78" s="34" t="s">
        <v>33</v>
      </c>
      <c r="F78" s="35">
        <v>38342.55341435185</v>
      </c>
      <c r="G78" s="35">
        <v>38390.428391203706</v>
      </c>
    </row>
    <row r="79" spans="1:7" ht="12.75">
      <c r="A79" s="36">
        <v>30299992002193</v>
      </c>
      <c r="B79" s="34">
        <v>60</v>
      </c>
      <c r="C79" s="34" t="s">
        <v>31</v>
      </c>
      <c r="D79" s="34" t="s">
        <v>32</v>
      </c>
      <c r="E79" s="34" t="s">
        <v>33</v>
      </c>
      <c r="F79" s="35">
        <v>38342.55260416667</v>
      </c>
      <c r="G79" s="35">
        <v>38390.42288194445</v>
      </c>
    </row>
    <row r="80" spans="1:7" ht="12.75">
      <c r="A80" s="36">
        <v>30299992002194</v>
      </c>
      <c r="B80" s="34">
        <v>18</v>
      </c>
      <c r="C80" s="34" t="s">
        <v>31</v>
      </c>
      <c r="D80" s="34" t="s">
        <v>32</v>
      </c>
      <c r="E80" s="34" t="s">
        <v>33</v>
      </c>
      <c r="F80" s="35">
        <v>38342.582453703704</v>
      </c>
      <c r="G80" s="35">
        <v>38390.42915509259</v>
      </c>
    </row>
    <row r="81" spans="1:7" ht="12.75">
      <c r="A81" s="36">
        <v>30299992002195</v>
      </c>
      <c r="B81" s="34">
        <v>198</v>
      </c>
      <c r="C81" s="34" t="s">
        <v>31</v>
      </c>
      <c r="D81" s="34" t="s">
        <v>32</v>
      </c>
      <c r="E81" s="34" t="s">
        <v>33</v>
      </c>
      <c r="F81" s="35">
        <v>38342.58230324074</v>
      </c>
      <c r="G81" s="35">
        <v>38390.42344907407</v>
      </c>
    </row>
    <row r="82" ht="12.75">
      <c r="B82">
        <f>SUM(B69:B81)</f>
        <v>833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selection activeCell="C65" sqref="C65"/>
    </sheetView>
  </sheetViews>
  <sheetFormatPr defaultColWidth="11.421875" defaultRowHeight="12.75"/>
  <cols>
    <col min="1" max="1" width="40.00390625" style="0" customWidth="1"/>
  </cols>
  <sheetData>
    <row r="1" ht="12.75">
      <c r="B1" t="s">
        <v>107</v>
      </c>
    </row>
    <row r="2" spans="1:2" ht="12.75">
      <c r="A2" t="s">
        <v>48</v>
      </c>
      <c r="B2" t="s">
        <v>71</v>
      </c>
    </row>
    <row r="3" ht="12.75">
      <c r="A3" t="s">
        <v>49</v>
      </c>
    </row>
    <row r="4" ht="12.75">
      <c r="A4" t="s">
        <v>50</v>
      </c>
    </row>
    <row r="5" ht="12.75">
      <c r="A5" t="s">
        <v>51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  <row r="12" ht="12.75">
      <c r="A12" t="s">
        <v>58</v>
      </c>
    </row>
    <row r="13" ht="12.75">
      <c r="A13" t="s">
        <v>59</v>
      </c>
    </row>
    <row r="14" ht="12.75">
      <c r="A14" t="s">
        <v>60</v>
      </c>
    </row>
    <row r="15" ht="12.75">
      <c r="A15" t="s">
        <v>61</v>
      </c>
    </row>
    <row r="16" ht="12.75">
      <c r="A16" t="s">
        <v>62</v>
      </c>
    </row>
    <row r="17" ht="12.75">
      <c r="A17" t="s">
        <v>63</v>
      </c>
    </row>
    <row r="18" ht="12.75">
      <c r="A18" t="s">
        <v>64</v>
      </c>
    </row>
    <row r="19" ht="12.75">
      <c r="A19" t="s">
        <v>65</v>
      </c>
    </row>
    <row r="20" ht="12.75">
      <c r="A20" t="s">
        <v>66</v>
      </c>
    </row>
    <row r="21" ht="12.75">
      <c r="A21" t="s">
        <v>67</v>
      </c>
    </row>
    <row r="22" ht="12.75">
      <c r="A22" t="s">
        <v>68</v>
      </c>
    </row>
    <row r="23" ht="12.75">
      <c r="A23" t="s">
        <v>69</v>
      </c>
    </row>
    <row r="24" ht="12.75">
      <c r="A24" t="s">
        <v>70</v>
      </c>
    </row>
    <row r="26" spans="1:2" ht="12.75">
      <c r="A26" t="s">
        <v>72</v>
      </c>
      <c r="B26" t="s">
        <v>106</v>
      </c>
    </row>
    <row r="27" ht="12.75">
      <c r="A27" t="s">
        <v>73</v>
      </c>
    </row>
    <row r="28" ht="12.75">
      <c r="A28" t="s">
        <v>74</v>
      </c>
    </row>
    <row r="29" ht="12.75">
      <c r="A29" t="s">
        <v>75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83</v>
      </c>
    </row>
    <row r="38" ht="12.75">
      <c r="A38" t="s">
        <v>84</v>
      </c>
    </row>
    <row r="39" ht="12.75">
      <c r="A39" t="s">
        <v>85</v>
      </c>
    </row>
    <row r="40" ht="12.75">
      <c r="A40" t="s">
        <v>86</v>
      </c>
    </row>
    <row r="41" ht="12.75">
      <c r="A41" t="s">
        <v>87</v>
      </c>
    </row>
    <row r="42" ht="12.75">
      <c r="A42" t="s">
        <v>88</v>
      </c>
    </row>
    <row r="43" ht="12.75">
      <c r="A43" t="s">
        <v>89</v>
      </c>
    </row>
    <row r="44" ht="12.75">
      <c r="A44" t="s">
        <v>90</v>
      </c>
    </row>
    <row r="45" ht="12.75">
      <c r="A45" t="s">
        <v>91</v>
      </c>
    </row>
    <row r="46" ht="12.75">
      <c r="A46" t="s">
        <v>92</v>
      </c>
    </row>
    <row r="47" ht="12.75">
      <c r="A47" t="s">
        <v>93</v>
      </c>
    </row>
    <row r="48" ht="12.75">
      <c r="A48" t="s">
        <v>94</v>
      </c>
    </row>
    <row r="49" ht="12.75">
      <c r="A49" t="s">
        <v>95</v>
      </c>
    </row>
    <row r="50" ht="12.75">
      <c r="A50" t="s">
        <v>96</v>
      </c>
    </row>
    <row r="51" ht="12.75">
      <c r="A51" t="s">
        <v>97</v>
      </c>
    </row>
    <row r="52" ht="12.75">
      <c r="A52" t="s">
        <v>98</v>
      </c>
    </row>
    <row r="53" ht="12.75">
      <c r="A53" t="s">
        <v>99</v>
      </c>
    </row>
    <row r="54" ht="12.75">
      <c r="A54" t="s">
        <v>100</v>
      </c>
    </row>
    <row r="55" ht="12.75">
      <c r="A55" t="s">
        <v>101</v>
      </c>
    </row>
    <row r="56" ht="12.75">
      <c r="A56" t="s">
        <v>102</v>
      </c>
    </row>
    <row r="57" ht="12.75">
      <c r="A57" t="s">
        <v>103</v>
      </c>
    </row>
    <row r="58" ht="12.75">
      <c r="A58" t="s">
        <v>104</v>
      </c>
    </row>
    <row r="59" ht="12.75">
      <c r="A59" t="s">
        <v>105</v>
      </c>
    </row>
    <row r="61" ht="12.75">
      <c r="B61" t="s">
        <v>108</v>
      </c>
    </row>
    <row r="62" spans="1:3" ht="12.75">
      <c r="A62" t="s">
        <v>109</v>
      </c>
      <c r="B62" t="s">
        <v>18</v>
      </c>
      <c r="C62" t="s">
        <v>114</v>
      </c>
    </row>
    <row r="63" spans="1:3" ht="12.75">
      <c r="A63" t="s">
        <v>110</v>
      </c>
      <c r="C63" t="s">
        <v>114</v>
      </c>
    </row>
    <row r="64" spans="1:3" ht="12.75">
      <c r="A64" t="s">
        <v>111</v>
      </c>
      <c r="C64" t="s">
        <v>115</v>
      </c>
    </row>
    <row r="65" spans="1:3" ht="12.75">
      <c r="A65" t="s">
        <v>112</v>
      </c>
      <c r="B65" t="s">
        <v>17</v>
      </c>
      <c r="C65" t="s">
        <v>113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pein</dc:creator>
  <cp:keywords/>
  <dc:description/>
  <cp:lastModifiedBy>Georg Steinbrueck</cp:lastModifiedBy>
  <cp:lastPrinted>2005-05-24T09:43:55Z</cp:lastPrinted>
  <dcterms:created xsi:type="dcterms:W3CDTF">2005-01-07T11:21:24Z</dcterms:created>
  <dcterms:modified xsi:type="dcterms:W3CDTF">2005-07-01T13:12:45Z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-36585129</vt:i4>
  </property>
  <property fmtid="{D5CDD505-2E9C-101B-9397-08002B2CF9AE}" pid="3" name="_EmailSubject">
    <vt:lpwstr/>
  </property>
  <property fmtid="{D5CDD505-2E9C-101B-9397-08002B2CF9AE}" pid="4" name="_AuthorEmail">
    <vt:lpwstr>georg.steinbrueck@desy.de</vt:lpwstr>
  </property>
  <property fmtid="{D5CDD505-2E9C-101B-9397-08002B2CF9AE}" pid="5" name="_AuthorEmailDisplayName">
    <vt:lpwstr>Steinbrueck, Georg</vt:lpwstr>
  </property>
</Properties>
</file>